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1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Users\dvera\OneDrive\Desktop\MVS1\Avenimiento\1 H01\Caudal\50 May 2025\"/>
    </mc:Choice>
  </mc:AlternateContent>
  <xr:revisionPtr revIDLastSave="0" documentId="11_2C039C2BE7C24C52469CB716BD520BDC84737532" xr6:coauthVersionLast="47" xr6:coauthVersionMax="47" xr10:uidLastSave="{00000000-0000-0000-0000-000000000000}"/>
  <bookViews>
    <workbookView xWindow="-110" yWindow="-110" windowWidth="19420" windowHeight="10420" tabRatio="752" xr2:uid="{00000000-000D-0000-FFFF-FFFF00000000}"/>
  </bookViews>
  <sheets>
    <sheet name="Resumen mensual " sheetId="47" r:id="rId1"/>
    <sheet name="Día 1" sheetId="7" r:id="rId2"/>
    <sheet name="Día 2" sheetId="8" r:id="rId3"/>
    <sheet name="Día 3" sheetId="9" r:id="rId4"/>
    <sheet name="Día 4" sheetId="10" r:id="rId5"/>
    <sheet name="Día 5" sheetId="11" r:id="rId6"/>
    <sheet name="DÍa 6" sheetId="12" r:id="rId7"/>
    <sheet name="Día 7" sheetId="13" r:id="rId8"/>
    <sheet name="Día 8" sheetId="14" r:id="rId9"/>
    <sheet name="Día 9" sheetId="15" r:id="rId10"/>
    <sheet name="Día 10" sheetId="16" r:id="rId11"/>
    <sheet name="Día 11" sheetId="17" r:id="rId12"/>
    <sheet name="Día 12" sheetId="18" r:id="rId13"/>
    <sheet name="Día 13" sheetId="19" r:id="rId14"/>
    <sheet name="Día 14" sheetId="20" r:id="rId15"/>
    <sheet name="Día 15" sheetId="21" r:id="rId16"/>
    <sheet name="Día 16" sheetId="22" r:id="rId17"/>
    <sheet name="Día 17" sheetId="23" r:id="rId18"/>
    <sheet name="Día 18" sheetId="24" r:id="rId19"/>
    <sheet name="Día 19" sheetId="25" r:id="rId20"/>
    <sheet name="Día 20" sheetId="26" r:id="rId21"/>
    <sheet name="Día 21" sheetId="27" r:id="rId22"/>
    <sheet name="Día 22" sheetId="28" r:id="rId23"/>
    <sheet name="Día 23" sheetId="29" r:id="rId24"/>
    <sheet name="Día 24" sheetId="30" r:id="rId25"/>
    <sheet name="Día 25" sheetId="31" r:id="rId26"/>
    <sheet name="Día 26" sheetId="32" r:id="rId27"/>
    <sheet name="Día 27" sheetId="33" r:id="rId28"/>
    <sheet name="Día 28" sheetId="34" r:id="rId29"/>
    <sheet name="Día 29" sheetId="41" r:id="rId30"/>
    <sheet name="Día 30" sheetId="42" r:id="rId31"/>
    <sheet name="Día 31" sheetId="45" r:id="rId32"/>
  </sheets>
  <definedNames>
    <definedName name="_xlnm.Print_Area" localSheetId="1">'Día 1'!$B$1:$O$43</definedName>
    <definedName name="_xlnm.Print_Area" localSheetId="10">'Día 10'!$B$1:$O$43</definedName>
    <definedName name="_xlnm.Print_Area" localSheetId="11">'Día 11'!$B$1:$O$43</definedName>
    <definedName name="_xlnm.Print_Area" localSheetId="12">'Día 12'!$B$1:$O$43</definedName>
    <definedName name="_xlnm.Print_Area" localSheetId="13">'Día 13'!$B$1:$O$43</definedName>
    <definedName name="_xlnm.Print_Area" localSheetId="14">'Día 14'!$B$1:$O$43</definedName>
    <definedName name="_xlnm.Print_Area" localSheetId="15">'Día 15'!$B$1:$O$43</definedName>
    <definedName name="_xlnm.Print_Area" localSheetId="16">'Día 16'!$B$1:$O$43</definedName>
    <definedName name="_xlnm.Print_Area" localSheetId="17">'Día 17'!$B$1:$O$43</definedName>
    <definedName name="_xlnm.Print_Area" localSheetId="18">'Día 18'!$B$1:$O$43</definedName>
    <definedName name="_xlnm.Print_Area" localSheetId="19">'Día 19'!$B$1:$O$43</definedName>
    <definedName name="_xlnm.Print_Area" localSheetId="2">'Día 2'!$B$1:$O$43</definedName>
    <definedName name="_xlnm.Print_Area" localSheetId="20">'Día 20'!$B$1:$O$43</definedName>
    <definedName name="_xlnm.Print_Area" localSheetId="21">'Día 21'!$B$1:$O$43</definedName>
    <definedName name="_xlnm.Print_Area" localSheetId="22">'Día 22'!$B$1:$O$43</definedName>
    <definedName name="_xlnm.Print_Area" localSheetId="23">'Día 23'!$B$1:$O$43</definedName>
    <definedName name="_xlnm.Print_Area" localSheetId="24">'Día 24'!$B$1:$O$43</definedName>
    <definedName name="_xlnm.Print_Area" localSheetId="25">'Día 25'!$B$1:$O$43</definedName>
    <definedName name="_xlnm.Print_Area" localSheetId="26">'Día 26'!$B$1:$O$43</definedName>
    <definedName name="_xlnm.Print_Area" localSheetId="27">'Día 27'!$B$1:$O$43</definedName>
    <definedName name="_xlnm.Print_Area" localSheetId="28">'Día 28'!$B$1:$O$43</definedName>
    <definedName name="_xlnm.Print_Area" localSheetId="29">'Día 29'!$B$1:$O$43</definedName>
    <definedName name="_xlnm.Print_Area" localSheetId="3">'Día 3'!$B$1:$O$43</definedName>
    <definedName name="_xlnm.Print_Area" localSheetId="30">'Día 30'!$B$1:$O$43</definedName>
    <definedName name="_xlnm.Print_Area" localSheetId="31">'Día 31'!$B$1:$O$43</definedName>
    <definedName name="_xlnm.Print_Area" localSheetId="4">'Día 4'!$B$1:$O$43</definedName>
    <definedName name="_xlnm.Print_Area" localSheetId="5">'Día 5'!$B$1:$O$43</definedName>
    <definedName name="_xlnm.Print_Area" localSheetId="6">'DÍa 6'!$B$1:$O$43</definedName>
    <definedName name="_xlnm.Print_Area" localSheetId="7">'Día 7'!$B$1:$O$43</definedName>
    <definedName name="_xlnm.Print_Area" localSheetId="8">'Día 8'!$B$1:$O$43</definedName>
    <definedName name="_xlnm.Print_Area" localSheetId="9">'Día 9'!$B$1:$O$43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1" i="47" l="1"/>
  <c r="O41" i="47" l="1"/>
  <c r="O40" i="47"/>
  <c r="F41" i="47" l="1"/>
  <c r="G44" i="47" l="1"/>
  <c r="D29" i="26"/>
  <c r="E29" i="26" s="1"/>
  <c r="D30" i="26"/>
  <c r="E30" i="26" s="1"/>
  <c r="F40" i="47" l="1"/>
  <c r="F39" i="47"/>
  <c r="F38" i="47"/>
  <c r="F37" i="47"/>
  <c r="F36" i="47"/>
  <c r="F35" i="47"/>
  <c r="F34" i="47"/>
  <c r="F33" i="47"/>
  <c r="F32" i="47"/>
  <c r="F31" i="47"/>
  <c r="F30" i="47"/>
  <c r="F29" i="47"/>
  <c r="F28" i="47"/>
  <c r="F27" i="47"/>
  <c r="F26" i="47"/>
  <c r="F25" i="47"/>
  <c r="F24" i="47"/>
  <c r="F23" i="47"/>
  <c r="F22" i="47"/>
  <c r="F21" i="47"/>
  <c r="F20" i="47"/>
  <c r="F19" i="47"/>
  <c r="F18" i="47"/>
  <c r="F17" i="47"/>
  <c r="F16" i="47"/>
  <c r="F15" i="47"/>
  <c r="F14" i="47"/>
  <c r="F13" i="47"/>
  <c r="F12" i="47"/>
  <c r="F11" i="47"/>
  <c r="O39" i="47"/>
  <c r="O38" i="47"/>
  <c r="O37" i="47"/>
  <c r="O36" i="47"/>
  <c r="O35" i="47"/>
  <c r="O34" i="47"/>
  <c r="O33" i="47"/>
  <c r="O32" i="47"/>
  <c r="O31" i="47"/>
  <c r="O30" i="47"/>
  <c r="O29" i="47"/>
  <c r="O28" i="47"/>
  <c r="O27" i="47"/>
  <c r="O26" i="47"/>
  <c r="O25" i="47"/>
  <c r="O24" i="47"/>
  <c r="O23" i="47"/>
  <c r="O22" i="47"/>
  <c r="O21" i="47"/>
  <c r="O20" i="47"/>
  <c r="O19" i="47"/>
  <c r="O18" i="47"/>
  <c r="O17" i="47"/>
  <c r="O16" i="47"/>
  <c r="O15" i="47"/>
  <c r="O14" i="47"/>
  <c r="O13" i="47"/>
  <c r="O12" i="47"/>
  <c r="O43" i="47" s="1"/>
  <c r="O44" i="47" s="1"/>
  <c r="G11" i="47" l="1"/>
  <c r="G12" i="47"/>
  <c r="G13" i="47"/>
  <c r="G14" i="47"/>
  <c r="H14" i="47" s="1"/>
  <c r="G15" i="47"/>
  <c r="G16" i="47"/>
  <c r="H16" i="47" s="1"/>
  <c r="G17" i="47"/>
  <c r="H17" i="47" s="1"/>
  <c r="G18" i="47"/>
  <c r="H18" i="47" s="1"/>
  <c r="G19" i="47"/>
  <c r="H19" i="47" s="1"/>
  <c r="G20" i="47"/>
  <c r="H20" i="47" s="1"/>
  <c r="G21" i="47"/>
  <c r="H21" i="47" s="1"/>
  <c r="G22" i="47"/>
  <c r="G23" i="47"/>
  <c r="H23" i="47" s="1"/>
  <c r="G24" i="47"/>
  <c r="H24" i="47" s="1"/>
  <c r="G25" i="47"/>
  <c r="H25" i="47" s="1"/>
  <c r="G26" i="47"/>
  <c r="H26" i="47" s="1"/>
  <c r="G27" i="47"/>
  <c r="H27" i="47" s="1"/>
  <c r="G28" i="47"/>
  <c r="H28" i="47" s="1"/>
  <c r="G29" i="47"/>
  <c r="G30" i="47"/>
  <c r="H30" i="47" s="1"/>
  <c r="G31" i="47"/>
  <c r="H31" i="47" s="1"/>
  <c r="G32" i="47"/>
  <c r="H32" i="47" s="1"/>
  <c r="G33" i="47"/>
  <c r="H33" i="47" s="1"/>
  <c r="G34" i="47"/>
  <c r="H34" i="47" s="1"/>
  <c r="G35" i="47"/>
  <c r="H35" i="47" s="1"/>
  <c r="G36" i="47"/>
  <c r="G37" i="47"/>
  <c r="H37" i="47" s="1"/>
  <c r="G38" i="47"/>
  <c r="H38" i="47" s="1"/>
  <c r="G39" i="47"/>
  <c r="H39" i="47" s="1"/>
  <c r="G40" i="47"/>
  <c r="H40" i="47" s="1"/>
  <c r="G41" i="47"/>
  <c r="P24" i="47"/>
  <c r="P18" i="47"/>
  <c r="P22" i="47"/>
  <c r="P32" i="47"/>
  <c r="P30" i="47"/>
  <c r="P27" i="47"/>
  <c r="P14" i="47"/>
  <c r="P25" i="47"/>
  <c r="P16" i="47"/>
  <c r="P17" i="47"/>
  <c r="P23" i="47"/>
  <c r="P35" i="47"/>
  <c r="P39" i="47"/>
  <c r="P21" i="47"/>
  <c r="P13" i="47"/>
  <c r="P15" i="47"/>
  <c r="H41" i="47" l="1"/>
  <c r="P41" i="47"/>
  <c r="K36" i="47"/>
  <c r="K37" i="47" s="1"/>
  <c r="H36" i="47"/>
  <c r="K30" i="47"/>
  <c r="K31" i="47" s="1"/>
  <c r="H29" i="47"/>
  <c r="K24" i="47"/>
  <c r="K25" i="47" s="1"/>
  <c r="H22" i="47"/>
  <c r="K18" i="47"/>
  <c r="K19" i="47" s="1"/>
  <c r="H15" i="47"/>
  <c r="G42" i="47"/>
  <c r="H13" i="47"/>
  <c r="H12" i="47"/>
  <c r="P12" i="47"/>
  <c r="K12" i="47"/>
  <c r="K13" i="47" s="1"/>
  <c r="H11" i="47"/>
  <c r="P40" i="47"/>
  <c r="P36" i="47"/>
  <c r="P29" i="47"/>
  <c r="P11" i="47"/>
  <c r="P28" i="47"/>
  <c r="P37" i="47"/>
  <c r="P34" i="47"/>
  <c r="P26" i="47"/>
  <c r="P38" i="47"/>
  <c r="P33" i="47"/>
  <c r="P20" i="47"/>
  <c r="P31" i="47"/>
  <c r="P19" i="47"/>
  <c r="P43" i="47" s="1"/>
  <c r="P46" i="47" s="1"/>
  <c r="H42" i="47" l="1"/>
  <c r="P44" i="47"/>
  <c r="D26" i="19" l="1"/>
  <c r="E26" i="19"/>
  <c r="C8" i="45" l="1"/>
  <c r="D16" i="45" s="1"/>
  <c r="E16" i="45" s="1"/>
  <c r="D26" i="45"/>
  <c r="C8" i="42"/>
  <c r="D21" i="45"/>
  <c r="E21" i="45" s="1"/>
  <c r="D32" i="45" l="1"/>
  <c r="E32" i="45" s="1"/>
  <c r="D31" i="45"/>
  <c r="E31" i="45" s="1"/>
  <c r="D30" i="45"/>
  <c r="E30" i="45" s="1"/>
  <c r="D29" i="45"/>
  <c r="E29" i="45" s="1"/>
  <c r="D28" i="45"/>
  <c r="E28" i="45" s="1"/>
  <c r="E26" i="45"/>
  <c r="D25" i="45"/>
  <c r="E25" i="45" s="1"/>
  <c r="D24" i="45"/>
  <c r="E24" i="45" s="1"/>
  <c r="D23" i="45"/>
  <c r="E23" i="45" s="1"/>
  <c r="D20" i="45"/>
  <c r="E20" i="45" s="1"/>
  <c r="D19" i="45"/>
  <c r="E19" i="45" s="1"/>
  <c r="D18" i="45"/>
  <c r="E18" i="45" s="1"/>
  <c r="D15" i="45"/>
  <c r="E15" i="45" s="1"/>
  <c r="D14" i="45"/>
  <c r="E14" i="45" s="1"/>
  <c r="D13" i="45"/>
  <c r="E13" i="45" s="1"/>
  <c r="D12" i="45"/>
  <c r="E12" i="45" s="1"/>
  <c r="D11" i="45"/>
  <c r="E11" i="45" s="1"/>
  <c r="D10" i="45"/>
  <c r="E10" i="45" s="1"/>
  <c r="E17" i="33" l="1"/>
  <c r="C8" i="41" l="1"/>
  <c r="C8" i="34"/>
  <c r="C8" i="33"/>
  <c r="D16" i="33" s="1"/>
  <c r="D16" i="42" l="1"/>
  <c r="E16" i="42" s="1"/>
  <c r="D16" i="41"/>
  <c r="E16" i="41" s="1"/>
  <c r="D32" i="42"/>
  <c r="E32" i="42"/>
  <c r="D31" i="42"/>
  <c r="E31" i="42"/>
  <c r="D30" i="42"/>
  <c r="E30" i="42" s="1"/>
  <c r="D29" i="42"/>
  <c r="E29" i="42"/>
  <c r="D28" i="42"/>
  <c r="E28" i="42"/>
  <c r="D26" i="42"/>
  <c r="E26" i="42" s="1"/>
  <c r="D25" i="42"/>
  <c r="E25" i="42"/>
  <c r="D24" i="42"/>
  <c r="E24" i="42" s="1"/>
  <c r="D23" i="42"/>
  <c r="E23" i="42"/>
  <c r="D21" i="42"/>
  <c r="E21" i="42" s="1"/>
  <c r="D20" i="42"/>
  <c r="E20" i="42"/>
  <c r="D19" i="42"/>
  <c r="E19" i="42" s="1"/>
  <c r="D18" i="42"/>
  <c r="E18" i="42"/>
  <c r="D15" i="42"/>
  <c r="E15" i="42"/>
  <c r="D14" i="42"/>
  <c r="E14" i="42"/>
  <c r="D13" i="42"/>
  <c r="E13" i="42" s="1"/>
  <c r="D12" i="42"/>
  <c r="E12" i="42"/>
  <c r="D11" i="42"/>
  <c r="E11" i="42"/>
  <c r="D10" i="42"/>
  <c r="E10" i="42"/>
  <c r="D32" i="41"/>
  <c r="E32" i="41" s="1"/>
  <c r="D31" i="41"/>
  <c r="E31" i="41"/>
  <c r="D30" i="41"/>
  <c r="E30" i="41"/>
  <c r="D29" i="41"/>
  <c r="E29" i="41"/>
  <c r="D28" i="41"/>
  <c r="E28" i="41" s="1"/>
  <c r="D26" i="41"/>
  <c r="E26" i="41" s="1"/>
  <c r="D25" i="41"/>
  <c r="E25" i="41" s="1"/>
  <c r="D24" i="41"/>
  <c r="E24" i="41"/>
  <c r="D23" i="41"/>
  <c r="E23" i="41"/>
  <c r="D21" i="41"/>
  <c r="E21" i="41" s="1"/>
  <c r="D20" i="41"/>
  <c r="E20" i="41" s="1"/>
  <c r="D19" i="41"/>
  <c r="E19" i="41"/>
  <c r="D18" i="41"/>
  <c r="E18" i="41"/>
  <c r="D15" i="41"/>
  <c r="E15" i="41" s="1"/>
  <c r="D14" i="41"/>
  <c r="E14" i="41" s="1"/>
  <c r="D13" i="41"/>
  <c r="E13" i="41"/>
  <c r="D12" i="41"/>
  <c r="E12" i="41"/>
  <c r="D11" i="41"/>
  <c r="E11" i="41" s="1"/>
  <c r="D10" i="41"/>
  <c r="E10" i="41" s="1"/>
  <c r="E16" i="33"/>
  <c r="C8" i="32"/>
  <c r="D16" i="32" s="1"/>
  <c r="E16" i="32" s="1"/>
  <c r="D26" i="16"/>
  <c r="D26" i="11"/>
  <c r="E26" i="11" s="1"/>
  <c r="D26" i="10"/>
  <c r="E26" i="10" s="1"/>
  <c r="D21" i="12"/>
  <c r="E21" i="12" s="1"/>
  <c r="D26" i="13"/>
  <c r="E26" i="13" s="1"/>
  <c r="D26" i="12"/>
  <c r="E26" i="12" s="1"/>
  <c r="D26" i="15"/>
  <c r="E26" i="15" s="1"/>
  <c r="D26" i="17"/>
  <c r="E26" i="17" s="1"/>
  <c r="D26" i="18"/>
  <c r="E26" i="18" s="1"/>
  <c r="D26" i="22"/>
  <c r="E26" i="22" s="1"/>
  <c r="D26" i="21"/>
  <c r="E26" i="21" s="1"/>
  <c r="D26" i="20"/>
  <c r="E26" i="20" s="1"/>
  <c r="D16" i="7"/>
  <c r="E16" i="7" s="1"/>
  <c r="D16" i="34"/>
  <c r="E16" i="34" s="1"/>
  <c r="C8" i="31"/>
  <c r="D16" i="31" s="1"/>
  <c r="E16" i="31" s="1"/>
  <c r="C8" i="30"/>
  <c r="D16" i="30" s="1"/>
  <c r="E16" i="30" s="1"/>
  <c r="C8" i="29"/>
  <c r="D16" i="29" s="1"/>
  <c r="E16" i="29" s="1"/>
  <c r="C8" i="28"/>
  <c r="D16" i="28" s="1"/>
  <c r="E16" i="28" s="1"/>
  <c r="C8" i="27"/>
  <c r="D16" i="27" s="1"/>
  <c r="E16" i="27" s="1"/>
  <c r="C8" i="26"/>
  <c r="D16" i="26" s="1"/>
  <c r="E16" i="26" s="1"/>
  <c r="C8" i="25"/>
  <c r="D16" i="25" s="1"/>
  <c r="E16" i="25" s="1"/>
  <c r="C8" i="24"/>
  <c r="D16" i="24" s="1"/>
  <c r="E16" i="24" s="1"/>
  <c r="C8" i="23"/>
  <c r="D16" i="23" s="1"/>
  <c r="E16" i="23" s="1"/>
  <c r="C8" i="22"/>
  <c r="D16" i="22" s="1"/>
  <c r="E16" i="22" s="1"/>
  <c r="C8" i="21"/>
  <c r="D16" i="21" s="1"/>
  <c r="E16" i="21" s="1"/>
  <c r="C8" i="20"/>
  <c r="D16" i="20" s="1"/>
  <c r="E16" i="20" s="1"/>
  <c r="C8" i="19"/>
  <c r="D16" i="19" s="1"/>
  <c r="E16" i="19" s="1"/>
  <c r="C8" i="18"/>
  <c r="D16" i="18" s="1"/>
  <c r="E16" i="18" s="1"/>
  <c r="C8" i="17"/>
  <c r="D16" i="17" s="1"/>
  <c r="E16" i="17" s="1"/>
  <c r="C8" i="16"/>
  <c r="D16" i="16" s="1"/>
  <c r="E16" i="16" s="1"/>
  <c r="C8" i="15"/>
  <c r="D16" i="15" s="1"/>
  <c r="E16" i="15" s="1"/>
  <c r="C8" i="14"/>
  <c r="D16" i="14" s="1"/>
  <c r="E16" i="14" s="1"/>
  <c r="C8" i="13"/>
  <c r="D16" i="13" s="1"/>
  <c r="E16" i="13" s="1"/>
  <c r="C8" i="12"/>
  <c r="D16" i="12" s="1"/>
  <c r="E16" i="12" s="1"/>
  <c r="C8" i="11"/>
  <c r="D16" i="11" s="1"/>
  <c r="E16" i="11" s="1"/>
  <c r="C8" i="10"/>
  <c r="D16" i="10" s="1"/>
  <c r="E16" i="10" s="1"/>
  <c r="D10" i="14"/>
  <c r="E10" i="14" s="1"/>
  <c r="D21" i="7"/>
  <c r="E21" i="7" s="1"/>
  <c r="D26" i="9"/>
  <c r="E26" i="9" s="1"/>
  <c r="C8" i="9"/>
  <c r="D16" i="9" s="1"/>
  <c r="E16" i="9" s="1"/>
  <c r="D26" i="8"/>
  <c r="E26" i="8" s="1"/>
  <c r="C8" i="8"/>
  <c r="D16" i="8" s="1"/>
  <c r="E16" i="8" s="1"/>
  <c r="D26" i="7"/>
  <c r="E26" i="7" s="1"/>
  <c r="D26" i="23"/>
  <c r="E26" i="23" s="1"/>
  <c r="D26" i="34"/>
  <c r="E26" i="34" s="1"/>
  <c r="D26" i="33"/>
  <c r="E26" i="33" s="1"/>
  <c r="D26" i="32"/>
  <c r="E26" i="32" s="1"/>
  <c r="D26" i="31"/>
  <c r="E26" i="31" s="1"/>
  <c r="D26" i="30"/>
  <c r="E26" i="30" s="1"/>
  <c r="D26" i="29"/>
  <c r="E26" i="29" s="1"/>
  <c r="D26" i="28"/>
  <c r="E26" i="28" s="1"/>
  <c r="D26" i="27"/>
  <c r="E26" i="27" s="1"/>
  <c r="D26" i="26"/>
  <c r="E26" i="26" s="1"/>
  <c r="D26" i="25"/>
  <c r="E26" i="25" s="1"/>
  <c r="D26" i="24"/>
  <c r="E26" i="24" s="1"/>
  <c r="D24" i="7"/>
  <c r="E24" i="7"/>
  <c r="D32" i="34"/>
  <c r="E32" i="34" s="1"/>
  <c r="D31" i="34"/>
  <c r="E31" i="34" s="1"/>
  <c r="D30" i="34"/>
  <c r="E30" i="34"/>
  <c r="D29" i="34"/>
  <c r="E29" i="34"/>
  <c r="D28" i="34"/>
  <c r="E28" i="34" s="1"/>
  <c r="D25" i="34"/>
  <c r="E25" i="34" s="1"/>
  <c r="D24" i="34"/>
  <c r="E24" i="34"/>
  <c r="D23" i="34"/>
  <c r="E23" i="34"/>
  <c r="D21" i="34"/>
  <c r="E21" i="34" s="1"/>
  <c r="D20" i="34"/>
  <c r="E20" i="34" s="1"/>
  <c r="D19" i="34"/>
  <c r="E19" i="34" s="1"/>
  <c r="D18" i="34"/>
  <c r="E18" i="34"/>
  <c r="D15" i="34"/>
  <c r="E15" i="34"/>
  <c r="D14" i="34"/>
  <c r="E14" i="34" s="1"/>
  <c r="D13" i="34"/>
  <c r="E13" i="34" s="1"/>
  <c r="D12" i="34"/>
  <c r="E12" i="34"/>
  <c r="D11" i="34"/>
  <c r="E11" i="34"/>
  <c r="D10" i="34"/>
  <c r="E10" i="34" s="1"/>
  <c r="D32" i="33"/>
  <c r="E32" i="33" s="1"/>
  <c r="D31" i="33"/>
  <c r="E31" i="33"/>
  <c r="D30" i="33"/>
  <c r="E30" i="33"/>
  <c r="D29" i="33"/>
  <c r="E29" i="33" s="1"/>
  <c r="D28" i="33"/>
  <c r="E28" i="33" s="1"/>
  <c r="D25" i="33"/>
  <c r="E25" i="33"/>
  <c r="D24" i="33"/>
  <c r="E24" i="33"/>
  <c r="D23" i="33"/>
  <c r="E23" i="33" s="1"/>
  <c r="D21" i="33"/>
  <c r="E21" i="33" s="1"/>
  <c r="D20" i="33"/>
  <c r="E20" i="33" s="1"/>
  <c r="D19" i="33"/>
  <c r="E19" i="33"/>
  <c r="D18" i="33"/>
  <c r="E18" i="33"/>
  <c r="D15" i="33"/>
  <c r="E15" i="33" s="1"/>
  <c r="D14" i="33"/>
  <c r="E14" i="33" s="1"/>
  <c r="D13" i="33"/>
  <c r="E13" i="33"/>
  <c r="D12" i="33"/>
  <c r="E12" i="33"/>
  <c r="D11" i="33"/>
  <c r="E11" i="33" s="1"/>
  <c r="D10" i="33"/>
  <c r="E10" i="33" s="1"/>
  <c r="D32" i="32"/>
  <c r="E32" i="32"/>
  <c r="D31" i="32"/>
  <c r="E31" i="32"/>
  <c r="D30" i="32"/>
  <c r="E30" i="32" s="1"/>
  <c r="D29" i="32"/>
  <c r="E29" i="32" s="1"/>
  <c r="D28" i="32"/>
  <c r="E28" i="32"/>
  <c r="D25" i="32"/>
  <c r="E25" i="32"/>
  <c r="D24" i="32"/>
  <c r="E24" i="32" s="1"/>
  <c r="D23" i="32"/>
  <c r="E23" i="32" s="1"/>
  <c r="D21" i="32"/>
  <c r="E21" i="32" s="1"/>
  <c r="D20" i="32"/>
  <c r="E20" i="32"/>
  <c r="D19" i="32"/>
  <c r="E19" i="32" s="1"/>
  <c r="D18" i="32"/>
  <c r="E18" i="32" s="1"/>
  <c r="D15" i="32"/>
  <c r="E15" i="32"/>
  <c r="D14" i="32"/>
  <c r="E14" i="32"/>
  <c r="D13" i="32"/>
  <c r="E13" i="32" s="1"/>
  <c r="D12" i="32"/>
  <c r="E12" i="32" s="1"/>
  <c r="D11" i="32"/>
  <c r="E11" i="32"/>
  <c r="D10" i="32"/>
  <c r="E10" i="32"/>
  <c r="D32" i="31"/>
  <c r="E32" i="31" s="1"/>
  <c r="D31" i="31"/>
  <c r="E31" i="31" s="1"/>
  <c r="D30" i="31"/>
  <c r="E30" i="31"/>
  <c r="D29" i="31"/>
  <c r="E29" i="31"/>
  <c r="D28" i="31"/>
  <c r="E28" i="31" s="1"/>
  <c r="D25" i="31"/>
  <c r="E25" i="31" s="1"/>
  <c r="D24" i="31"/>
  <c r="E24" i="31"/>
  <c r="D23" i="31"/>
  <c r="E23" i="31"/>
  <c r="D21" i="31"/>
  <c r="E21" i="31" s="1"/>
  <c r="D20" i="31"/>
  <c r="E20" i="31"/>
  <c r="D19" i="31"/>
  <c r="E19" i="31"/>
  <c r="D18" i="31"/>
  <c r="E18" i="31"/>
  <c r="D15" i="31"/>
  <c r="E15" i="31"/>
  <c r="D14" i="31"/>
  <c r="E14" i="31"/>
  <c r="D13" i="31"/>
  <c r="E13" i="31"/>
  <c r="D12" i="31"/>
  <c r="E12" i="31"/>
  <c r="D11" i="31"/>
  <c r="E11" i="31"/>
  <c r="D10" i="31"/>
  <c r="E10" i="31"/>
  <c r="D32" i="30"/>
  <c r="E32" i="30"/>
  <c r="D31" i="30"/>
  <c r="E31" i="30"/>
  <c r="D30" i="30"/>
  <c r="E30" i="30"/>
  <c r="D29" i="30"/>
  <c r="E29" i="30"/>
  <c r="D28" i="30"/>
  <c r="E27" i="30"/>
  <c r="D25" i="30"/>
  <c r="E25" i="30"/>
  <c r="D24" i="30"/>
  <c r="E24" i="30"/>
  <c r="D23" i="30"/>
  <c r="E23" i="30"/>
  <c r="D21" i="30"/>
  <c r="E21" i="30" s="1"/>
  <c r="D20" i="30"/>
  <c r="E20" i="30"/>
  <c r="D19" i="30"/>
  <c r="E19" i="30"/>
  <c r="D18" i="30"/>
  <c r="E18" i="30" s="1"/>
  <c r="D15" i="30"/>
  <c r="E15" i="30" s="1"/>
  <c r="D14" i="30"/>
  <c r="E14" i="30" s="1"/>
  <c r="D13" i="30"/>
  <c r="E13" i="30"/>
  <c r="D12" i="30"/>
  <c r="E12" i="30" s="1"/>
  <c r="D11" i="30"/>
  <c r="E11" i="30" s="1"/>
  <c r="D10" i="30"/>
  <c r="E10" i="30" s="1"/>
  <c r="D32" i="29"/>
  <c r="E32" i="29"/>
  <c r="D31" i="29"/>
  <c r="E31" i="29" s="1"/>
  <c r="D30" i="29"/>
  <c r="E30" i="29" s="1"/>
  <c r="D29" i="29"/>
  <c r="E29" i="29" s="1"/>
  <c r="D28" i="29"/>
  <c r="E28" i="29"/>
  <c r="D25" i="29"/>
  <c r="E25" i="29" s="1"/>
  <c r="D24" i="29"/>
  <c r="E24" i="29" s="1"/>
  <c r="D23" i="29"/>
  <c r="E23" i="29" s="1"/>
  <c r="D21" i="29"/>
  <c r="E21" i="29" s="1"/>
  <c r="D20" i="29"/>
  <c r="E20" i="29"/>
  <c r="D19" i="29"/>
  <c r="E19" i="29"/>
  <c r="D18" i="29"/>
  <c r="E18" i="29"/>
  <c r="D15" i="29"/>
  <c r="E15" i="29"/>
  <c r="D14" i="29"/>
  <c r="E14" i="29"/>
  <c r="D13" i="29"/>
  <c r="E13" i="29"/>
  <c r="D12" i="29"/>
  <c r="E12" i="29" s="1"/>
  <c r="D11" i="29"/>
  <c r="E11" i="29" s="1"/>
  <c r="D10" i="29"/>
  <c r="E10" i="29"/>
  <c r="D32" i="28"/>
  <c r="E32" i="28" s="1"/>
  <c r="D31" i="28"/>
  <c r="E31" i="28" s="1"/>
  <c r="D30" i="28"/>
  <c r="E30" i="28" s="1"/>
  <c r="D29" i="28"/>
  <c r="E29" i="28"/>
  <c r="D28" i="28"/>
  <c r="E28" i="28" s="1"/>
  <c r="D25" i="28"/>
  <c r="E25" i="28" s="1"/>
  <c r="D24" i="28"/>
  <c r="E24" i="28" s="1"/>
  <c r="D23" i="28"/>
  <c r="E23" i="28" s="1"/>
  <c r="D21" i="28"/>
  <c r="E21" i="28" s="1"/>
  <c r="D20" i="28"/>
  <c r="E20" i="28" s="1"/>
  <c r="D19" i="28"/>
  <c r="E19" i="28" s="1"/>
  <c r="D18" i="28"/>
  <c r="E18" i="28" s="1"/>
  <c r="D15" i="28"/>
  <c r="E15" i="28"/>
  <c r="D14" i="28"/>
  <c r="E14" i="28" s="1"/>
  <c r="D13" i="28"/>
  <c r="E13" i="28" s="1"/>
  <c r="D12" i="28"/>
  <c r="E12" i="28" s="1"/>
  <c r="D11" i="28"/>
  <c r="E11" i="28"/>
  <c r="D10" i="28"/>
  <c r="E10" i="28" s="1"/>
  <c r="D32" i="27"/>
  <c r="E32" i="27" s="1"/>
  <c r="D31" i="27"/>
  <c r="E31" i="27" s="1"/>
  <c r="D30" i="27"/>
  <c r="E30" i="27"/>
  <c r="D29" i="27"/>
  <c r="E29" i="27" s="1"/>
  <c r="D28" i="27"/>
  <c r="E28" i="27" s="1"/>
  <c r="D25" i="27"/>
  <c r="E25" i="27" s="1"/>
  <c r="D24" i="27"/>
  <c r="E24" i="27"/>
  <c r="D23" i="27"/>
  <c r="E23" i="27" s="1"/>
  <c r="D21" i="27"/>
  <c r="E21" i="27" s="1"/>
  <c r="D20" i="27"/>
  <c r="E20" i="27" s="1"/>
  <c r="D19" i="27"/>
  <c r="E19" i="27"/>
  <c r="D18" i="27"/>
  <c r="E18" i="27" s="1"/>
  <c r="D15" i="27"/>
  <c r="E15" i="27" s="1"/>
  <c r="D14" i="27"/>
  <c r="E14" i="27" s="1"/>
  <c r="D13" i="27"/>
  <c r="E13" i="27" s="1"/>
  <c r="D12" i="27"/>
  <c r="E12" i="27"/>
  <c r="D11" i="27"/>
  <c r="E11" i="27" s="1"/>
  <c r="D10" i="27"/>
  <c r="E10" i="27" s="1"/>
  <c r="D32" i="26"/>
  <c r="E32" i="26" s="1"/>
  <c r="D31" i="26"/>
  <c r="E31" i="26"/>
  <c r="D28" i="26"/>
  <c r="E28" i="26" s="1"/>
  <c r="D25" i="26"/>
  <c r="E25" i="26" s="1"/>
  <c r="D24" i="26"/>
  <c r="E24" i="26" s="1"/>
  <c r="D23" i="26"/>
  <c r="E23" i="26"/>
  <c r="D21" i="26"/>
  <c r="E21" i="26" s="1"/>
  <c r="D20" i="26"/>
  <c r="E20" i="26"/>
  <c r="D19" i="26"/>
  <c r="E19" i="26" s="1"/>
  <c r="D18" i="26"/>
  <c r="E18" i="26"/>
  <c r="D15" i="26"/>
  <c r="E15" i="26"/>
  <c r="D14" i="26"/>
  <c r="E14" i="26" s="1"/>
  <c r="D13" i="26"/>
  <c r="E13" i="26" s="1"/>
  <c r="D12" i="26"/>
  <c r="E12" i="26" s="1"/>
  <c r="D11" i="26"/>
  <c r="E11" i="26"/>
  <c r="D10" i="26"/>
  <c r="E10" i="26" s="1"/>
  <c r="D32" i="25"/>
  <c r="E32" i="25" s="1"/>
  <c r="D31" i="25"/>
  <c r="E31" i="25" s="1"/>
  <c r="D30" i="25"/>
  <c r="E30" i="25"/>
  <c r="D29" i="25"/>
  <c r="E29" i="25" s="1"/>
  <c r="D28" i="25"/>
  <c r="E28" i="25" s="1"/>
  <c r="D25" i="25"/>
  <c r="E25" i="25" s="1"/>
  <c r="D24" i="25"/>
  <c r="E24" i="25"/>
  <c r="D23" i="25"/>
  <c r="E23" i="25" s="1"/>
  <c r="D21" i="25"/>
  <c r="E21" i="25" s="1"/>
  <c r="D20" i="25"/>
  <c r="E20" i="25" s="1"/>
  <c r="D19" i="25"/>
  <c r="E19" i="25"/>
  <c r="D18" i="25"/>
  <c r="E17" i="25"/>
  <c r="D15" i="25"/>
  <c r="E15" i="25"/>
  <c r="D14" i="25"/>
  <c r="E14" i="25" s="1"/>
  <c r="D13" i="25"/>
  <c r="E13" i="25"/>
  <c r="D12" i="25"/>
  <c r="E12" i="25"/>
  <c r="D11" i="25"/>
  <c r="E11" i="25"/>
  <c r="D10" i="25"/>
  <c r="E10" i="25" s="1"/>
  <c r="D32" i="24"/>
  <c r="E32" i="24"/>
  <c r="D31" i="24"/>
  <c r="E31" i="24"/>
  <c r="D30" i="24"/>
  <c r="E30" i="24" s="1"/>
  <c r="D29" i="24"/>
  <c r="E29" i="24" s="1"/>
  <c r="D28" i="24"/>
  <c r="E28" i="24"/>
  <c r="D25" i="24"/>
  <c r="E25" i="24"/>
  <c r="D24" i="24"/>
  <c r="E24" i="24" s="1"/>
  <c r="D23" i="24"/>
  <c r="E23" i="24" s="1"/>
  <c r="D21" i="24"/>
  <c r="E21" i="24" s="1"/>
  <c r="D20" i="24"/>
  <c r="E20" i="24"/>
  <c r="D19" i="24"/>
  <c r="E19" i="24" s="1"/>
  <c r="D18" i="24"/>
  <c r="E18" i="24" s="1"/>
  <c r="D15" i="24"/>
  <c r="E15" i="24"/>
  <c r="D14" i="24"/>
  <c r="E14" i="24"/>
  <c r="D13" i="24"/>
  <c r="E13" i="24" s="1"/>
  <c r="D12" i="24"/>
  <c r="E12" i="24" s="1"/>
  <c r="D11" i="24"/>
  <c r="E11" i="24"/>
  <c r="D10" i="24"/>
  <c r="E10" i="24"/>
  <c r="D32" i="23"/>
  <c r="E32" i="23" s="1"/>
  <c r="D31" i="23"/>
  <c r="E31" i="23" s="1"/>
  <c r="D30" i="23"/>
  <c r="E30" i="23" s="1"/>
  <c r="D29" i="23"/>
  <c r="E29" i="23"/>
  <c r="D28" i="23"/>
  <c r="E28" i="23" s="1"/>
  <c r="D25" i="23"/>
  <c r="E25" i="23" s="1"/>
  <c r="D24" i="23"/>
  <c r="E24" i="23" s="1"/>
  <c r="D23" i="23"/>
  <c r="E23" i="23"/>
  <c r="D21" i="23"/>
  <c r="E21" i="23" s="1"/>
  <c r="D20" i="23"/>
  <c r="E20" i="23" s="1"/>
  <c r="D19" i="23"/>
  <c r="E19" i="23" s="1"/>
  <c r="D18" i="23"/>
  <c r="E18" i="23"/>
  <c r="D15" i="23"/>
  <c r="E15" i="23"/>
  <c r="D14" i="23"/>
  <c r="E14" i="23" s="1"/>
  <c r="D13" i="23"/>
  <c r="E13" i="23" s="1"/>
  <c r="D12" i="23"/>
  <c r="E12" i="23"/>
  <c r="D11" i="23"/>
  <c r="E11" i="23"/>
  <c r="D10" i="23"/>
  <c r="E10" i="23" s="1"/>
  <c r="D32" i="22"/>
  <c r="E32" i="22" s="1"/>
  <c r="D31" i="22"/>
  <c r="E31" i="22"/>
  <c r="D30" i="22"/>
  <c r="E30" i="22"/>
  <c r="D29" i="22"/>
  <c r="E29" i="22" s="1"/>
  <c r="D28" i="22"/>
  <c r="E28" i="22" s="1"/>
  <c r="D25" i="22"/>
  <c r="E25" i="22"/>
  <c r="D24" i="22"/>
  <c r="E24" i="22"/>
  <c r="D23" i="22"/>
  <c r="E23" i="22" s="1"/>
  <c r="D21" i="22"/>
  <c r="E21" i="22" s="1"/>
  <c r="D20" i="22"/>
  <c r="E20" i="22" s="1"/>
  <c r="D19" i="22"/>
  <c r="E19" i="22"/>
  <c r="D18" i="22"/>
  <c r="E18" i="22" s="1"/>
  <c r="D15" i="22"/>
  <c r="E15" i="22"/>
  <c r="D14" i="22"/>
  <c r="E14" i="22" s="1"/>
  <c r="D13" i="22"/>
  <c r="E13" i="22"/>
  <c r="D12" i="22"/>
  <c r="E12" i="22" s="1"/>
  <c r="D11" i="22"/>
  <c r="E11" i="22" s="1"/>
  <c r="D10" i="22"/>
  <c r="E10" i="22" s="1"/>
  <c r="D32" i="21"/>
  <c r="E32" i="21"/>
  <c r="D31" i="21"/>
  <c r="E31" i="21" s="1"/>
  <c r="D30" i="21"/>
  <c r="E30" i="21" s="1"/>
  <c r="D29" i="21"/>
  <c r="E29" i="21" s="1"/>
  <c r="D28" i="21"/>
  <c r="E28" i="21"/>
  <c r="D25" i="21"/>
  <c r="E25" i="21" s="1"/>
  <c r="D24" i="21"/>
  <c r="E24" i="21" s="1"/>
  <c r="D23" i="21"/>
  <c r="E23" i="21" s="1"/>
  <c r="D21" i="21"/>
  <c r="E21" i="21" s="1"/>
  <c r="D20" i="21"/>
  <c r="E20" i="21"/>
  <c r="D19" i="21"/>
  <c r="E19" i="21"/>
  <c r="D18" i="21"/>
  <c r="E18" i="21" s="1"/>
  <c r="D15" i="21"/>
  <c r="E15" i="21"/>
  <c r="D14" i="21"/>
  <c r="E14" i="21"/>
  <c r="D13" i="21"/>
  <c r="E13" i="21"/>
  <c r="D12" i="21"/>
  <c r="E12" i="21" s="1"/>
  <c r="D11" i="21"/>
  <c r="E11" i="21"/>
  <c r="D10" i="21"/>
  <c r="E10" i="21"/>
  <c r="D32" i="20"/>
  <c r="E32" i="20"/>
  <c r="D31" i="20"/>
  <c r="E31" i="20" s="1"/>
  <c r="D30" i="20"/>
  <c r="E30" i="20"/>
  <c r="D29" i="20"/>
  <c r="E29" i="20"/>
  <c r="D28" i="20"/>
  <c r="E28" i="20"/>
  <c r="D25" i="20"/>
  <c r="E25" i="20" s="1"/>
  <c r="D24" i="20"/>
  <c r="E24" i="20"/>
  <c r="D23" i="20"/>
  <c r="E23" i="20"/>
  <c r="D21" i="20"/>
  <c r="E21" i="20" s="1"/>
  <c r="D20" i="20"/>
  <c r="E20" i="20" s="1"/>
  <c r="D19" i="20"/>
  <c r="E19" i="20" s="1"/>
  <c r="D18" i="20"/>
  <c r="E18" i="20"/>
  <c r="D15" i="20"/>
  <c r="E15" i="20" s="1"/>
  <c r="D14" i="20"/>
  <c r="E14" i="20" s="1"/>
  <c r="D13" i="20"/>
  <c r="E13" i="20" s="1"/>
  <c r="D12" i="20"/>
  <c r="E12" i="20"/>
  <c r="D11" i="20"/>
  <c r="E11" i="20" s="1"/>
  <c r="D10" i="20"/>
  <c r="E10" i="20" s="1"/>
  <c r="D32" i="19"/>
  <c r="E32" i="19" s="1"/>
  <c r="D31" i="19"/>
  <c r="E31" i="19"/>
  <c r="D30" i="19"/>
  <c r="E30" i="19" s="1"/>
  <c r="D29" i="19"/>
  <c r="E29" i="19" s="1"/>
  <c r="D28" i="19"/>
  <c r="E28" i="19" s="1"/>
  <c r="D25" i="19"/>
  <c r="E25" i="19"/>
  <c r="D24" i="19"/>
  <c r="E24" i="19"/>
  <c r="D23" i="19"/>
  <c r="E23" i="19" s="1"/>
  <c r="D21" i="19"/>
  <c r="E21" i="19" s="1"/>
  <c r="D20" i="19"/>
  <c r="E20" i="19" s="1"/>
  <c r="D19" i="19"/>
  <c r="E19" i="19"/>
  <c r="D18" i="19"/>
  <c r="E18" i="19" s="1"/>
  <c r="D15" i="19"/>
  <c r="E15" i="19" s="1"/>
  <c r="D14" i="19"/>
  <c r="E14" i="19" s="1"/>
  <c r="D13" i="19"/>
  <c r="E13" i="19"/>
  <c r="D12" i="19"/>
  <c r="E12" i="19" s="1"/>
  <c r="D11" i="19"/>
  <c r="E11" i="19" s="1"/>
  <c r="D10" i="19"/>
  <c r="E10" i="19" s="1"/>
  <c r="D32" i="18"/>
  <c r="E32" i="18"/>
  <c r="D31" i="18"/>
  <c r="E31" i="18" s="1"/>
  <c r="D30" i="18"/>
  <c r="E30" i="18" s="1"/>
  <c r="D29" i="18"/>
  <c r="E29" i="18" s="1"/>
  <c r="D28" i="18"/>
  <c r="E28" i="18"/>
  <c r="D25" i="18"/>
  <c r="E25" i="18" s="1"/>
  <c r="D24" i="18"/>
  <c r="E24" i="18" s="1"/>
  <c r="D23" i="18"/>
  <c r="E23" i="18" s="1"/>
  <c r="D21" i="18"/>
  <c r="E21" i="18" s="1"/>
  <c r="D20" i="18"/>
  <c r="E20" i="18"/>
  <c r="D19" i="18"/>
  <c r="E19" i="18"/>
  <c r="D18" i="18"/>
  <c r="E18" i="18"/>
  <c r="D15" i="18"/>
  <c r="E15" i="18"/>
  <c r="D14" i="18"/>
  <c r="E14" i="18"/>
  <c r="D13" i="18"/>
  <c r="E13" i="18"/>
  <c r="D12" i="18"/>
  <c r="E12" i="18" s="1"/>
  <c r="D11" i="18"/>
  <c r="E11" i="18"/>
  <c r="D10" i="18"/>
  <c r="E10" i="18"/>
  <c r="D32" i="17"/>
  <c r="E32" i="17" s="1"/>
  <c r="D31" i="17"/>
  <c r="E31" i="17" s="1"/>
  <c r="D30" i="17"/>
  <c r="E30" i="17"/>
  <c r="D29" i="17"/>
  <c r="E29" i="17"/>
  <c r="D28" i="17"/>
  <c r="E28" i="17" s="1"/>
  <c r="D25" i="17"/>
  <c r="E25" i="17" s="1"/>
  <c r="D24" i="17"/>
  <c r="E24" i="17"/>
  <c r="D23" i="17"/>
  <c r="E23" i="17" s="1"/>
  <c r="D21" i="17"/>
  <c r="E21" i="17" s="1"/>
  <c r="D20" i="17"/>
  <c r="E20" i="17" s="1"/>
  <c r="D19" i="17"/>
  <c r="E19" i="17"/>
  <c r="D18" i="17"/>
  <c r="E18" i="17" s="1"/>
  <c r="D15" i="17"/>
  <c r="E15" i="17"/>
  <c r="D14" i="17"/>
  <c r="E14" i="17" s="1"/>
  <c r="D13" i="17"/>
  <c r="E13" i="17"/>
  <c r="D12" i="17"/>
  <c r="E12" i="17" s="1"/>
  <c r="D11" i="17"/>
  <c r="E11" i="17"/>
  <c r="D10" i="17"/>
  <c r="E10" i="17" s="1"/>
  <c r="D32" i="16"/>
  <c r="E32" i="16" s="1"/>
  <c r="D31" i="16"/>
  <c r="E31" i="16" s="1"/>
  <c r="D30" i="16"/>
  <c r="E30" i="16"/>
  <c r="D29" i="16"/>
  <c r="E29" i="16" s="1"/>
  <c r="D28" i="16"/>
  <c r="E28" i="16" s="1"/>
  <c r="E26" i="16"/>
  <c r="D25" i="16"/>
  <c r="E25" i="16"/>
  <c r="D24" i="16"/>
  <c r="E24" i="16"/>
  <c r="D23" i="16"/>
  <c r="E23" i="16"/>
  <c r="D21" i="16"/>
  <c r="E21" i="16" s="1"/>
  <c r="D20" i="16"/>
  <c r="E20" i="16" s="1"/>
  <c r="D19" i="16"/>
  <c r="E19" i="16"/>
  <c r="D18" i="16"/>
  <c r="E18" i="16" s="1"/>
  <c r="D15" i="16"/>
  <c r="E15" i="16"/>
  <c r="D14" i="16"/>
  <c r="E14" i="16" s="1"/>
  <c r="D13" i="16"/>
  <c r="E13" i="16"/>
  <c r="D12" i="16"/>
  <c r="E12" i="16" s="1"/>
  <c r="D11" i="16"/>
  <c r="E11" i="16"/>
  <c r="D10" i="16"/>
  <c r="E10" i="16" s="1"/>
  <c r="D32" i="15"/>
  <c r="E32" i="15"/>
  <c r="D31" i="15"/>
  <c r="E31" i="15" s="1"/>
  <c r="D30" i="15"/>
  <c r="E30" i="15" s="1"/>
  <c r="D29" i="15"/>
  <c r="E29" i="15" s="1"/>
  <c r="D28" i="15"/>
  <c r="E28" i="15"/>
  <c r="D25" i="15"/>
  <c r="E25" i="15" s="1"/>
  <c r="D24" i="15"/>
  <c r="E24" i="15" s="1"/>
  <c r="D23" i="15"/>
  <c r="E23" i="15" s="1"/>
  <c r="D21" i="15"/>
  <c r="E21" i="15" s="1"/>
  <c r="D20" i="15"/>
  <c r="E20" i="15"/>
  <c r="D19" i="15"/>
  <c r="E19" i="15"/>
  <c r="D18" i="15"/>
  <c r="E18" i="15" s="1"/>
  <c r="D15" i="15"/>
  <c r="E15" i="15"/>
  <c r="D14" i="15"/>
  <c r="E14" i="15"/>
  <c r="D13" i="15"/>
  <c r="E13" i="15"/>
  <c r="D12" i="15"/>
  <c r="E12" i="15" s="1"/>
  <c r="D11" i="15"/>
  <c r="E11" i="15"/>
  <c r="D10" i="15"/>
  <c r="E10" i="15"/>
  <c r="D32" i="14"/>
  <c r="E32" i="14"/>
  <c r="D31" i="14"/>
  <c r="E31" i="14" s="1"/>
  <c r="D30" i="14"/>
  <c r="E30" i="14"/>
  <c r="D29" i="14"/>
  <c r="E29" i="14"/>
  <c r="D28" i="14"/>
  <c r="E28" i="14"/>
  <c r="D25" i="14"/>
  <c r="E25" i="14" s="1"/>
  <c r="D24" i="14"/>
  <c r="E24" i="14"/>
  <c r="D23" i="14"/>
  <c r="E23" i="14"/>
  <c r="D21" i="14"/>
  <c r="E21" i="14" s="1"/>
  <c r="D20" i="14"/>
  <c r="E20" i="14" s="1"/>
  <c r="D19" i="14"/>
  <c r="E19" i="14" s="1"/>
  <c r="D18" i="14"/>
  <c r="E18" i="14"/>
  <c r="D15" i="14"/>
  <c r="E15" i="14" s="1"/>
  <c r="D14" i="14"/>
  <c r="E14" i="14" s="1"/>
  <c r="D13" i="14"/>
  <c r="E13" i="14" s="1"/>
  <c r="D12" i="14"/>
  <c r="E12" i="14"/>
  <c r="D11" i="14"/>
  <c r="E11" i="14" s="1"/>
  <c r="D32" i="13"/>
  <c r="E32" i="13" s="1"/>
  <c r="D31" i="13"/>
  <c r="E31" i="13" s="1"/>
  <c r="D30" i="13"/>
  <c r="E30" i="13"/>
  <c r="D29" i="13"/>
  <c r="E29" i="13" s="1"/>
  <c r="D28" i="13"/>
  <c r="E28" i="13" s="1"/>
  <c r="E27" i="13"/>
  <c r="D25" i="13"/>
  <c r="E25" i="13"/>
  <c r="D24" i="13"/>
  <c r="E24" i="13"/>
  <c r="D23" i="13"/>
  <c r="E23" i="13"/>
  <c r="D20" i="13"/>
  <c r="E20" i="13"/>
  <c r="D19" i="13"/>
  <c r="E19" i="13"/>
  <c r="D18" i="13"/>
  <c r="E18" i="13"/>
  <c r="D15" i="13"/>
  <c r="E15" i="13"/>
  <c r="D14" i="13"/>
  <c r="E14" i="13"/>
  <c r="D13" i="13"/>
  <c r="E13" i="13"/>
  <c r="D12" i="13"/>
  <c r="E12" i="13"/>
  <c r="D11" i="13"/>
  <c r="E11" i="13"/>
  <c r="D10" i="13"/>
  <c r="E10" i="13"/>
  <c r="D32" i="12"/>
  <c r="E32" i="12"/>
  <c r="D31" i="12"/>
  <c r="E31" i="12"/>
  <c r="D30" i="12"/>
  <c r="E30" i="12"/>
  <c r="D29" i="12"/>
  <c r="E29" i="12"/>
  <c r="D28" i="12"/>
  <c r="E28" i="12"/>
  <c r="D25" i="12"/>
  <c r="E25" i="12"/>
  <c r="D24" i="12"/>
  <c r="E24" i="12"/>
  <c r="D23" i="12"/>
  <c r="E23" i="12"/>
  <c r="D20" i="12"/>
  <c r="E20" i="12" s="1"/>
  <c r="D19" i="12"/>
  <c r="E19" i="12"/>
  <c r="D18" i="12"/>
  <c r="E18" i="12" s="1"/>
  <c r="E17" i="12"/>
  <c r="D15" i="12"/>
  <c r="E15" i="12" s="1"/>
  <c r="D14" i="12"/>
  <c r="E14" i="12"/>
  <c r="D13" i="12"/>
  <c r="E13" i="12" s="1"/>
  <c r="D12" i="12"/>
  <c r="E12" i="12" s="1"/>
  <c r="D11" i="12"/>
  <c r="E11" i="12" s="1"/>
  <c r="D10" i="12"/>
  <c r="E10" i="12"/>
  <c r="D32" i="11"/>
  <c r="E32" i="11" s="1"/>
  <c r="D31" i="11"/>
  <c r="E31" i="11" s="1"/>
  <c r="D30" i="11"/>
  <c r="E30" i="11" s="1"/>
  <c r="D29" i="11"/>
  <c r="E29" i="11"/>
  <c r="D28" i="11"/>
  <c r="E28" i="11" s="1"/>
  <c r="D25" i="11"/>
  <c r="E25" i="11" s="1"/>
  <c r="D24" i="11"/>
  <c r="E24" i="11" s="1"/>
  <c r="D23" i="11"/>
  <c r="E23" i="11" s="1"/>
  <c r="D21" i="11"/>
  <c r="E21" i="11" s="1"/>
  <c r="D20" i="11"/>
  <c r="E20" i="11" s="1"/>
  <c r="D19" i="11"/>
  <c r="E19" i="11" s="1"/>
  <c r="D18" i="11"/>
  <c r="E18" i="11" s="1"/>
  <c r="D15" i="11"/>
  <c r="E15" i="11" s="1"/>
  <c r="D14" i="11"/>
  <c r="E14" i="11"/>
  <c r="D13" i="11"/>
  <c r="E13" i="11" s="1"/>
  <c r="D12" i="11"/>
  <c r="E12" i="11" s="1"/>
  <c r="D11" i="11"/>
  <c r="E11" i="11" s="1"/>
  <c r="D10" i="11"/>
  <c r="E10" i="11"/>
  <c r="D32" i="10"/>
  <c r="E32" i="10" s="1"/>
  <c r="D31" i="10"/>
  <c r="E31" i="10" s="1"/>
  <c r="D30" i="10"/>
  <c r="E30" i="10" s="1"/>
  <c r="D29" i="10"/>
  <c r="E29" i="10"/>
  <c r="D28" i="10"/>
  <c r="E28" i="10"/>
  <c r="D25" i="10"/>
  <c r="E25" i="10"/>
  <c r="D24" i="10"/>
  <c r="E24" i="10" s="1"/>
  <c r="D23" i="10"/>
  <c r="E23" i="10"/>
  <c r="D21" i="10"/>
  <c r="E21" i="10" s="1"/>
  <c r="D20" i="10"/>
  <c r="E20" i="10" s="1"/>
  <c r="D19" i="10"/>
  <c r="E19" i="10" s="1"/>
  <c r="D18" i="10"/>
  <c r="E18" i="10" s="1"/>
  <c r="D15" i="10"/>
  <c r="E15" i="10" s="1"/>
  <c r="D14" i="10"/>
  <c r="E14" i="10"/>
  <c r="D13" i="10"/>
  <c r="E13" i="10" s="1"/>
  <c r="D12" i="10"/>
  <c r="E12" i="10" s="1"/>
  <c r="D11" i="10"/>
  <c r="E11" i="10" s="1"/>
  <c r="D10" i="10"/>
  <c r="E10" i="10"/>
  <c r="D32" i="9"/>
  <c r="E32" i="9" s="1"/>
  <c r="D31" i="9"/>
  <c r="E31" i="9" s="1"/>
  <c r="D30" i="9"/>
  <c r="E30" i="9" s="1"/>
  <c r="D29" i="9"/>
  <c r="E29" i="9"/>
  <c r="D28" i="9"/>
  <c r="E28" i="9" s="1"/>
  <c r="D25" i="9"/>
  <c r="E25" i="9" s="1"/>
  <c r="D24" i="9"/>
  <c r="E24" i="9" s="1"/>
  <c r="D23" i="9"/>
  <c r="E23" i="9"/>
  <c r="D21" i="9"/>
  <c r="E21" i="9" s="1"/>
  <c r="D20" i="9"/>
  <c r="E20" i="9" s="1"/>
  <c r="D19" i="9"/>
  <c r="E19" i="9" s="1"/>
  <c r="D18" i="9"/>
  <c r="E18" i="9" s="1"/>
  <c r="D15" i="9"/>
  <c r="E15" i="9"/>
  <c r="D14" i="9"/>
  <c r="E14" i="9" s="1"/>
  <c r="D13" i="9"/>
  <c r="E13" i="9" s="1"/>
  <c r="D12" i="9"/>
  <c r="E12" i="9" s="1"/>
  <c r="D11" i="9"/>
  <c r="E11" i="9"/>
  <c r="D10" i="9"/>
  <c r="E10" i="9" s="1"/>
  <c r="D32" i="8"/>
  <c r="E32" i="8" s="1"/>
  <c r="D31" i="8"/>
  <c r="E31" i="8" s="1"/>
  <c r="D30" i="8"/>
  <c r="E30" i="8"/>
  <c r="D29" i="8"/>
  <c r="E29" i="8"/>
  <c r="D28" i="8"/>
  <c r="E28" i="8"/>
  <c r="D25" i="8"/>
  <c r="E25" i="8" s="1"/>
  <c r="D24" i="8"/>
  <c r="E24" i="8"/>
  <c r="D23" i="8"/>
  <c r="E23" i="8"/>
  <c r="D21" i="8"/>
  <c r="E21" i="8" s="1"/>
  <c r="D20" i="8"/>
  <c r="E20" i="8" s="1"/>
  <c r="D19" i="8"/>
  <c r="E19" i="8" s="1"/>
  <c r="D18" i="8"/>
  <c r="E18" i="8"/>
  <c r="D15" i="8"/>
  <c r="E15" i="8" s="1"/>
  <c r="D14" i="8"/>
  <c r="E14" i="8" s="1"/>
  <c r="D13" i="8"/>
  <c r="E13" i="8" s="1"/>
  <c r="D12" i="8"/>
  <c r="E12" i="8"/>
  <c r="D11" i="8"/>
  <c r="E11" i="8" s="1"/>
  <c r="D10" i="8"/>
  <c r="E10" i="8" s="1"/>
  <c r="D32" i="7"/>
  <c r="E32" i="7" s="1"/>
  <c r="D11" i="7"/>
  <c r="E11" i="7"/>
  <c r="D12" i="7"/>
  <c r="E12" i="7" s="1"/>
  <c r="D13" i="7"/>
  <c r="E13" i="7" s="1"/>
  <c r="D14" i="7"/>
  <c r="E14" i="7" s="1"/>
  <c r="D15" i="7"/>
  <c r="E15" i="7" s="1"/>
  <c r="D18" i="7"/>
  <c r="E18" i="7"/>
  <c r="D19" i="7"/>
  <c r="E19" i="7"/>
  <c r="D20" i="7"/>
  <c r="E20" i="7" s="1"/>
  <c r="D23" i="7"/>
  <c r="E23" i="7"/>
  <c r="D25" i="7"/>
  <c r="E25" i="7" s="1"/>
  <c r="D28" i="7"/>
  <c r="E28" i="7" s="1"/>
  <c r="D29" i="7"/>
  <c r="E29" i="7"/>
  <c r="D30" i="7"/>
  <c r="E30" i="7" s="1"/>
  <c r="D31" i="7"/>
  <c r="E31" i="7"/>
  <c r="D10" i="7"/>
  <c r="E10" i="7"/>
</calcChain>
</file>

<file path=xl/sharedStrings.xml><?xml version="1.0" encoding="utf-8"?>
<sst xmlns="http://schemas.openxmlformats.org/spreadsheetml/2006/main" count="751" uniqueCount="69">
  <si>
    <t>Tabla N° 1</t>
  </si>
  <si>
    <t>Tabla N° 2</t>
  </si>
  <si>
    <t>Resumen Lectura Medidor  de Salida desde Tranque La Ola hacia Rio La Ola</t>
  </si>
  <si>
    <t>Control avance diario con proyección mensual.</t>
  </si>
  <si>
    <t>Día</t>
  </si>
  <si>
    <t>Fecha</t>
  </si>
  <si>
    <t>Hora</t>
  </si>
  <si>
    <t>Registro, m3</t>
  </si>
  <si>
    <t>Caudal liberado</t>
  </si>
  <si>
    <t>Control parcial semanal</t>
  </si>
  <si>
    <t>Q Intantaneo</t>
  </si>
  <si>
    <t>Meta</t>
  </si>
  <si>
    <t>Proy con avance</t>
  </si>
  <si>
    <t>hrs</t>
  </si>
  <si>
    <t>m3/d</t>
  </si>
  <si>
    <t>l/s</t>
  </si>
  <si>
    <t>Aporte  1 al 4 de Mayo</t>
  </si>
  <si>
    <t>m3</t>
  </si>
  <si>
    <t>Aporte  5 al 11 de Mayo</t>
  </si>
  <si>
    <t xml:space="preserve"> </t>
  </si>
  <si>
    <t>Aporte 12 al 18 de Mayo</t>
  </si>
  <si>
    <t>Aporte  19 al 25 de Mayo</t>
  </si>
  <si>
    <t>Aporte 26 al 31 de Mayo</t>
  </si>
  <si>
    <t>m3/mes  --&gt;</t>
  </si>
  <si>
    <t>&lt;-- Real mes finalizado</t>
  </si>
  <si>
    <t>Caudal mensual</t>
  </si>
  <si>
    <t xml:space="preserve">l/s </t>
  </si>
  <si>
    <t>l/s  --&gt;</t>
  </si>
  <si>
    <t>Diferencia</t>
  </si>
  <si>
    <t>Compromiso 30 l/s promedio mensual</t>
  </si>
  <si>
    <t>Registros diarios válvula drenaje compuerta La Ola</t>
  </si>
  <si>
    <t>Lectura De  Flujómetro Y Horarios</t>
  </si>
  <si>
    <t>1 de Mayo de 2025</t>
  </si>
  <si>
    <t>Lectura</t>
  </si>
  <si>
    <t>Diferencia  m³</t>
  </si>
  <si>
    <t>Observaciones</t>
  </si>
  <si>
    <t>Operador</t>
  </si>
  <si>
    <t>18:00 hrs Día anterior</t>
  </si>
  <si>
    <t>V.</t>
  </si>
  <si>
    <t>2 de mayo de 2025</t>
  </si>
  <si>
    <t>3 de mayo de 2025</t>
  </si>
  <si>
    <t>4 de mayo de 2025</t>
  </si>
  <si>
    <t>5 de mayo de 2025</t>
  </si>
  <si>
    <t>6 de mayo de 2025</t>
  </si>
  <si>
    <t>7 de mayo de 2025</t>
  </si>
  <si>
    <t>8 de mayo de 2025</t>
  </si>
  <si>
    <t>9 de mayo de 2025</t>
  </si>
  <si>
    <t>10 de mayo de 2025</t>
  </si>
  <si>
    <t>11 de mayo de 2025</t>
  </si>
  <si>
    <t>12 de mayo de 2025</t>
  </si>
  <si>
    <t>13 de mayo de 2025</t>
  </si>
  <si>
    <t>14 de mayo de 2025</t>
  </si>
  <si>
    <t>15 de mayo de 2025</t>
  </si>
  <si>
    <t>16 de mayo de 2025</t>
  </si>
  <si>
    <t>17 de mayo de 2025</t>
  </si>
  <si>
    <t>18 de mayo de 2025</t>
  </si>
  <si>
    <t>19 de mayo de 2025</t>
  </si>
  <si>
    <t>20 de mayo de2025</t>
  </si>
  <si>
    <t>21 de mayo de 2025</t>
  </si>
  <si>
    <t>22 de mayo de 2025</t>
  </si>
  <si>
    <t>23 de mayo de 2025</t>
  </si>
  <si>
    <t>24 de mayo de mayo 2025</t>
  </si>
  <si>
    <t>25 de mayo de 2025</t>
  </si>
  <si>
    <t>26 de mayo de 2025</t>
  </si>
  <si>
    <t>27 de mayo de 2025</t>
  </si>
  <si>
    <t>28 de mayo de 2025</t>
  </si>
  <si>
    <t>29 de mayo de 2025</t>
  </si>
  <si>
    <t>30 de mayo de 2025</t>
  </si>
  <si>
    <t>31 de mayo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</si>
</sst>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340A]d&quot; de &quot;mmmm&quot; de &quot;yyyy;@"/>
    <numFmt numFmtId="165" formatCode="0.0"/>
    <numFmt numFmtId="166" formatCode="#,##0.0"/>
    <numFmt numFmtId="167" formatCode="0.0%"/>
  </numFmts>
  <fonts count="1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4"/>
      <color theme="1"/>
      <name val="Arial"/>
      <family val="2"/>
    </font>
    <font>
      <sz val="12"/>
      <color theme="1"/>
      <name val="Cambria"/>
      <family val="1"/>
    </font>
    <font>
      <sz val="12"/>
      <color theme="1"/>
      <name val="Arial"/>
      <family val="2"/>
    </font>
    <font>
      <sz val="10"/>
      <color theme="1"/>
      <name val="Cambria"/>
      <family val="1"/>
    </font>
    <font>
      <b/>
      <sz val="11"/>
      <color theme="1"/>
      <name val="Cambria"/>
      <family val="1"/>
    </font>
    <font>
      <sz val="11"/>
      <color theme="1"/>
      <name val="Arial"/>
      <family val="2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59999389629810485"/>
        <bgColor indexed="64"/>
      </patternFill>
    </fill>
  </fills>
  <borders count="64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medium">
        <color theme="1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  <border>
      <left style="thin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/>
      <right style="medium">
        <color theme="1"/>
      </right>
      <top/>
      <bottom style="thin">
        <color theme="1"/>
      </bottom>
      <diagonal/>
    </border>
    <border>
      <left/>
      <right style="medium">
        <color theme="1"/>
      </right>
      <top style="thin">
        <color theme="1"/>
      </top>
      <bottom style="thin">
        <color theme="1"/>
      </bottom>
      <diagonal/>
    </border>
    <border>
      <left/>
      <right style="medium">
        <color theme="1"/>
      </right>
      <top style="thin">
        <color theme="1"/>
      </top>
      <bottom style="medium">
        <color theme="1"/>
      </bottom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medium">
        <color theme="1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/>
      <diagonal/>
    </border>
    <border>
      <left style="thin">
        <color theme="3" tint="0.39994506668294322"/>
      </left>
      <right style="thin">
        <color theme="3" tint="0.39994506668294322"/>
      </right>
      <top style="thin">
        <color theme="3" tint="0.39994506668294322"/>
      </top>
      <bottom style="thin">
        <color theme="3" tint="0.39994506668294322"/>
      </bottom>
      <diagonal/>
    </border>
    <border>
      <left style="thin">
        <color theme="4" tint="-0.24994659260841701"/>
      </left>
      <right style="thin">
        <color theme="4" tint="-0.24994659260841701"/>
      </right>
      <top/>
      <bottom style="thin">
        <color theme="4" tint="-0.24994659260841701"/>
      </bottom>
      <diagonal/>
    </border>
    <border>
      <left style="thin">
        <color theme="3" tint="0.39994506668294322"/>
      </left>
      <right style="thin">
        <color indexed="64"/>
      </right>
      <top style="thin">
        <color theme="3" tint="0.39994506668294322"/>
      </top>
      <bottom style="thin">
        <color theme="3" tint="0.39994506668294322"/>
      </bottom>
      <diagonal/>
    </border>
    <border>
      <left style="thin">
        <color theme="3" tint="0.59996337778862885"/>
      </left>
      <right/>
      <top style="thin">
        <color theme="3" tint="0.59996337778862885"/>
      </top>
      <bottom style="thin">
        <color theme="3" tint="0.59996337778862885"/>
      </bottom>
      <diagonal/>
    </border>
    <border>
      <left/>
      <right/>
      <top style="thin">
        <color theme="3" tint="0.59996337778862885"/>
      </top>
      <bottom style="thin">
        <color theme="3" tint="0.59996337778862885"/>
      </bottom>
      <diagonal/>
    </border>
    <border>
      <left/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/>
      <right style="thin">
        <color theme="3" tint="0.39994506668294322"/>
      </right>
      <top style="thin">
        <color theme="3" tint="0.39994506668294322"/>
      </top>
      <bottom style="thin">
        <color theme="3" tint="0.39994506668294322"/>
      </bottom>
      <diagonal/>
    </border>
    <border>
      <left style="thin">
        <color theme="3" tint="0.39988402966399123"/>
      </left>
      <right/>
      <top style="thin">
        <color theme="3" tint="0.39988402966399123"/>
      </top>
      <bottom/>
      <diagonal/>
    </border>
    <border>
      <left/>
      <right style="thin">
        <color theme="3" tint="0.39988402966399123"/>
      </right>
      <top style="thin">
        <color theme="3" tint="0.39988402966399123"/>
      </top>
      <bottom/>
      <diagonal/>
    </border>
    <border>
      <left style="thin">
        <color theme="3" tint="0.39988402966399123"/>
      </left>
      <right/>
      <top/>
      <bottom style="thin">
        <color theme="3" tint="0.39988402966399123"/>
      </bottom>
      <diagonal/>
    </border>
    <border>
      <left/>
      <right style="thin">
        <color theme="3" tint="0.39988402966399123"/>
      </right>
      <top/>
      <bottom style="thin">
        <color theme="3" tint="0.39988402966399123"/>
      </bottom>
      <diagonal/>
    </border>
    <border>
      <left style="thin">
        <color theme="4" tint="-0.24994659260841701"/>
      </left>
      <right style="thin">
        <color theme="4" tint="-0.24994659260841701"/>
      </right>
      <top/>
      <bottom/>
      <diagonal/>
    </border>
    <border>
      <left style="thin">
        <color theme="4" tint="-0.24994659260841701"/>
      </left>
      <right/>
      <top style="thin">
        <color theme="4" tint="-0.24994659260841701"/>
      </top>
      <bottom/>
      <diagonal/>
    </border>
    <border>
      <left/>
      <right style="thin">
        <color theme="4" tint="-0.24994659260841701"/>
      </right>
      <top style="thin">
        <color theme="4" tint="-0.24994659260841701"/>
      </top>
      <bottom/>
      <diagonal/>
    </border>
    <border>
      <left style="thin">
        <color theme="4" tint="-0.24994659260841701"/>
      </left>
      <right/>
      <top/>
      <bottom style="thin">
        <color theme="4" tint="-0.24994659260841701"/>
      </bottom>
      <diagonal/>
    </border>
    <border>
      <left/>
      <right style="thin">
        <color theme="4" tint="-0.24994659260841701"/>
      </right>
      <top/>
      <bottom style="thin">
        <color theme="4" tint="-0.24994659260841701"/>
      </bottom>
      <diagonal/>
    </border>
    <border>
      <left/>
      <right/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 style="medium">
        <color theme="1"/>
      </right>
      <top style="thin">
        <color theme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3" tint="0.39994506668294322"/>
      </top>
      <bottom style="thin">
        <color theme="3" tint="0.39994506668294322"/>
      </bottom>
      <diagonal/>
    </border>
    <border>
      <left style="thin">
        <color theme="3" tint="0.39994506668294322"/>
      </left>
      <right style="thin">
        <color theme="3" tint="0.39994506668294322"/>
      </right>
      <top style="thin">
        <color theme="3" tint="0.3999450666829432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0" fillId="0" borderId="0" applyFont="0" applyFill="0" applyBorder="0" applyAlignment="0" applyProtection="0"/>
  </cellStyleXfs>
  <cellXfs count="147">
    <xf numFmtId="0" fontId="0" fillId="0" borderId="0" xfId="0"/>
    <xf numFmtId="0" fontId="0" fillId="2" borderId="0" xfId="0" applyFill="1"/>
    <xf numFmtId="3" fontId="0" fillId="0" borderId="0" xfId="0" applyNumberFormat="1"/>
    <xf numFmtId="49" fontId="0" fillId="0" borderId="0" xfId="0" applyNumberFormat="1"/>
    <xf numFmtId="3" fontId="1" fillId="0" borderId="0" xfId="0" applyNumberFormat="1" applyFont="1" applyAlignment="1">
      <alignment horizontal="center" vertical="center"/>
    </xf>
    <xf numFmtId="3" fontId="1" fillId="0" borderId="1" xfId="0" applyNumberFormat="1" applyFont="1" applyBorder="1" applyAlignment="1" applyProtection="1">
      <alignment horizontal="center" vertical="center"/>
      <protection locked="0"/>
    </xf>
    <xf numFmtId="3" fontId="1" fillId="0" borderId="3" xfId="0" applyNumberFormat="1" applyFont="1" applyBorder="1" applyAlignment="1" applyProtection="1">
      <alignment horizontal="center" vertical="center"/>
      <protection locked="0"/>
    </xf>
    <xf numFmtId="49" fontId="4" fillId="0" borderId="0" xfId="0" applyNumberFormat="1" applyFont="1" applyAlignment="1">
      <alignment horizontal="center" vertical="center"/>
    </xf>
    <xf numFmtId="49" fontId="4" fillId="0" borderId="24" xfId="0" applyNumberFormat="1" applyFont="1" applyBorder="1" applyAlignment="1" applyProtection="1">
      <alignment horizontal="center" vertical="center"/>
      <protection locked="0"/>
    </xf>
    <xf numFmtId="49" fontId="1" fillId="0" borderId="25" xfId="0" applyNumberFormat="1" applyFont="1" applyBorder="1" applyAlignment="1" applyProtection="1">
      <alignment horizontal="center" vertical="center"/>
      <protection locked="0"/>
    </xf>
    <xf numFmtId="0" fontId="1" fillId="0" borderId="25" xfId="0" applyFont="1" applyBorder="1" applyAlignment="1" applyProtection="1">
      <alignment horizontal="center" vertical="center"/>
      <protection locked="0"/>
    </xf>
    <xf numFmtId="0" fontId="0" fillId="0" borderId="25" xfId="0" applyBorder="1" applyAlignment="1" applyProtection="1">
      <alignment horizontal="center" vertical="center"/>
      <protection locked="0"/>
    </xf>
    <xf numFmtId="0" fontId="0" fillId="0" borderId="26" xfId="0" applyBorder="1" applyAlignment="1" applyProtection="1">
      <alignment horizontal="center" vertical="center"/>
      <protection locked="0"/>
    </xf>
    <xf numFmtId="164" fontId="8" fillId="0" borderId="15" xfId="0" quotePrefix="1" applyNumberFormat="1" applyFont="1" applyBorder="1" applyAlignment="1" applyProtection="1">
      <alignment horizontal="center" vertical="center"/>
      <protection locked="0"/>
    </xf>
    <xf numFmtId="0" fontId="3" fillId="0" borderId="27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2" fillId="0" borderId="0" xfId="0" applyFont="1" applyAlignment="1">
      <alignment horizontal="center" vertical="center" wrapText="1"/>
    </xf>
    <xf numFmtId="14" fontId="0" fillId="0" borderId="15" xfId="0" applyNumberFormat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64" fontId="8" fillId="0" borderId="15" xfId="0" quotePrefix="1" applyNumberFormat="1" applyFont="1" applyBorder="1" applyAlignment="1">
      <alignment horizontal="center" vertical="center"/>
    </xf>
    <xf numFmtId="3" fontId="5" fillId="0" borderId="15" xfId="0" applyNumberFormat="1" applyFont="1" applyBorder="1" applyAlignment="1">
      <alignment horizontal="center" vertical="center"/>
    </xf>
    <xf numFmtId="49" fontId="5" fillId="0" borderId="16" xfId="0" applyNumberFormat="1" applyFont="1" applyBorder="1" applyAlignment="1">
      <alignment horizontal="center" vertical="center"/>
    </xf>
    <xf numFmtId="49" fontId="5" fillId="0" borderId="19" xfId="0" applyNumberFormat="1" applyFont="1" applyBorder="1" applyAlignment="1">
      <alignment horizontal="center" vertical="center"/>
    </xf>
    <xf numFmtId="49" fontId="5" fillId="0" borderId="18" xfId="0" applyNumberFormat="1" applyFont="1" applyBorder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49" fontId="7" fillId="0" borderId="10" xfId="0" quotePrefix="1" applyNumberFormat="1" applyFont="1" applyBorder="1" applyAlignment="1">
      <alignment horizontal="center" vertical="center"/>
    </xf>
    <xf numFmtId="20" fontId="1" fillId="0" borderId="11" xfId="0" applyNumberFormat="1" applyFont="1" applyBorder="1" applyAlignment="1">
      <alignment horizontal="center" vertical="center"/>
    </xf>
    <xf numFmtId="20" fontId="1" fillId="0" borderId="0" xfId="0" applyNumberFormat="1" applyFont="1" applyAlignment="1">
      <alignment horizontal="center" vertical="center"/>
    </xf>
    <xf numFmtId="20" fontId="1" fillId="0" borderId="2" xfId="0" applyNumberFormat="1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20" fontId="1" fillId="0" borderId="20" xfId="0" applyNumberFormat="1" applyFont="1" applyBorder="1" applyAlignment="1">
      <alignment horizontal="center" vertical="center"/>
    </xf>
    <xf numFmtId="3" fontId="1" fillId="0" borderId="3" xfId="0" applyNumberFormat="1" applyFont="1" applyBorder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3" fontId="1" fillId="3" borderId="11" xfId="0" applyNumberFormat="1" applyFont="1" applyFill="1" applyBorder="1" applyAlignment="1" applyProtection="1">
      <alignment horizontal="center" vertical="center"/>
      <protection locked="0"/>
    </xf>
    <xf numFmtId="20" fontId="1" fillId="3" borderId="2" xfId="0" applyNumberFormat="1" applyFont="1" applyFill="1" applyBorder="1" applyAlignment="1">
      <alignment horizontal="center" vertical="center"/>
    </xf>
    <xf numFmtId="3" fontId="1" fillId="3" borderId="1" xfId="0" applyNumberFormat="1" applyFont="1" applyFill="1" applyBorder="1" applyAlignment="1">
      <alignment horizontal="center" vertical="center"/>
    </xf>
    <xf numFmtId="0" fontId="1" fillId="3" borderId="25" xfId="0" applyFont="1" applyFill="1" applyBorder="1" applyAlignment="1" applyProtection="1">
      <alignment horizontal="center" vertical="center"/>
      <protection locked="0"/>
    </xf>
    <xf numFmtId="1" fontId="1" fillId="0" borderId="1" xfId="0" applyNumberFormat="1" applyFont="1" applyBorder="1" applyAlignment="1">
      <alignment horizontal="center" vertical="center"/>
    </xf>
    <xf numFmtId="3" fontId="1" fillId="0" borderId="11" xfId="0" applyNumberFormat="1" applyFont="1" applyBorder="1" applyAlignment="1">
      <alignment horizontal="center" vertical="center"/>
    </xf>
    <xf numFmtId="0" fontId="0" fillId="0" borderId="28" xfId="0" applyBorder="1" applyAlignment="1" applyProtection="1">
      <alignment horizontal="center" vertical="center"/>
      <protection locked="0"/>
    </xf>
    <xf numFmtId="0" fontId="0" fillId="3" borderId="28" xfId="0" applyFill="1" applyBorder="1" applyAlignment="1" applyProtection="1">
      <alignment horizontal="center" vertical="center"/>
      <protection locked="0"/>
    </xf>
    <xf numFmtId="0" fontId="0" fillId="4" borderId="37" xfId="0" applyFill="1" applyBorder="1" applyAlignment="1">
      <alignment horizontal="center"/>
    </xf>
    <xf numFmtId="0" fontId="9" fillId="5" borderId="38" xfId="0" applyFont="1" applyFill="1" applyBorder="1" applyAlignment="1">
      <alignment horizontal="center"/>
    </xf>
    <xf numFmtId="15" fontId="9" fillId="5" borderId="38" xfId="0" applyNumberFormat="1" applyFont="1" applyFill="1" applyBorder="1" applyAlignment="1">
      <alignment horizontal="center"/>
    </xf>
    <xf numFmtId="3" fontId="9" fillId="5" borderId="38" xfId="0" applyNumberFormat="1" applyFont="1" applyFill="1" applyBorder="1" applyAlignment="1">
      <alignment horizontal="center"/>
    </xf>
    <xf numFmtId="165" fontId="9" fillId="5" borderId="38" xfId="0" applyNumberFormat="1" applyFont="1" applyFill="1" applyBorder="1" applyAlignment="1">
      <alignment horizontal="center"/>
    </xf>
    <xf numFmtId="0" fontId="0" fillId="5" borderId="29" xfId="0" applyFill="1" applyBorder="1"/>
    <xf numFmtId="0" fontId="0" fillId="5" borderId="30" xfId="0" applyFill="1" applyBorder="1"/>
    <xf numFmtId="0" fontId="0" fillId="5" borderId="31" xfId="0" applyFill="1" applyBorder="1"/>
    <xf numFmtId="0" fontId="0" fillId="5" borderId="32" xfId="0" applyFill="1" applyBorder="1"/>
    <xf numFmtId="0" fontId="0" fillId="5" borderId="34" xfId="0" applyFill="1" applyBorder="1"/>
    <xf numFmtId="0" fontId="0" fillId="5" borderId="35" xfId="0" applyFill="1" applyBorder="1"/>
    <xf numFmtId="0" fontId="0" fillId="5" borderId="36" xfId="0" applyFill="1" applyBorder="1"/>
    <xf numFmtId="0" fontId="1" fillId="5" borderId="0" xfId="0" applyFont="1" applyFill="1"/>
    <xf numFmtId="0" fontId="1" fillId="5" borderId="33" xfId="0" applyFont="1" applyFill="1" applyBorder="1"/>
    <xf numFmtId="0" fontId="1" fillId="2" borderId="0" xfId="0" applyFont="1" applyFill="1"/>
    <xf numFmtId="20" fontId="9" fillId="5" borderId="38" xfId="0" applyNumberFormat="1" applyFont="1" applyFill="1" applyBorder="1" applyAlignment="1">
      <alignment horizontal="center"/>
    </xf>
    <xf numFmtId="0" fontId="0" fillId="2" borderId="32" xfId="0" applyFill="1" applyBorder="1"/>
    <xf numFmtId="0" fontId="0" fillId="2" borderId="34" xfId="0" applyFill="1" applyBorder="1"/>
    <xf numFmtId="0" fontId="0" fillId="2" borderId="0" xfId="0" applyFill="1" applyAlignment="1">
      <alignment horizontal="center"/>
    </xf>
    <xf numFmtId="15" fontId="9" fillId="2" borderId="0" xfId="0" applyNumberFormat="1" applyFont="1" applyFill="1" applyAlignment="1">
      <alignment horizontal="center"/>
    </xf>
    <xf numFmtId="20" fontId="9" fillId="2" borderId="0" xfId="0" applyNumberFormat="1" applyFont="1" applyFill="1" applyAlignment="1">
      <alignment horizontal="center"/>
    </xf>
    <xf numFmtId="3" fontId="9" fillId="2" borderId="0" xfId="0" applyNumberFormat="1" applyFont="1" applyFill="1" applyAlignment="1">
      <alignment horizontal="center"/>
    </xf>
    <xf numFmtId="0" fontId="0" fillId="4" borderId="39" xfId="0" applyFill="1" applyBorder="1" applyAlignment="1">
      <alignment horizontal="center"/>
    </xf>
    <xf numFmtId="15" fontId="9" fillId="2" borderId="33" xfId="0" applyNumberFormat="1" applyFont="1" applyFill="1" applyBorder="1" applyAlignment="1">
      <alignment horizontal="center"/>
    </xf>
    <xf numFmtId="0" fontId="9" fillId="2" borderId="35" xfId="0" applyFont="1" applyFill="1" applyBorder="1" applyAlignment="1">
      <alignment horizontal="center"/>
    </xf>
    <xf numFmtId="15" fontId="9" fillId="2" borderId="36" xfId="0" applyNumberFormat="1" applyFont="1" applyFill="1" applyBorder="1" applyAlignment="1">
      <alignment horizontal="center"/>
    </xf>
    <xf numFmtId="166" fontId="9" fillId="5" borderId="40" xfId="0" applyNumberFormat="1" applyFont="1" applyFill="1" applyBorder="1" applyAlignment="1">
      <alignment horizontal="center"/>
    </xf>
    <xf numFmtId="0" fontId="0" fillId="5" borderId="41" xfId="0" applyFill="1" applyBorder="1"/>
    <xf numFmtId="0" fontId="0" fillId="5" borderId="42" xfId="0" applyFill="1" applyBorder="1"/>
    <xf numFmtId="3" fontId="9" fillId="5" borderId="44" xfId="0" applyNumberFormat="1" applyFont="1" applyFill="1" applyBorder="1" applyAlignment="1">
      <alignment horizontal="center"/>
    </xf>
    <xf numFmtId="0" fontId="0" fillId="5" borderId="46" xfId="0" applyFill="1" applyBorder="1"/>
    <xf numFmtId="0" fontId="0" fillId="5" borderId="48" xfId="0" applyFill="1" applyBorder="1"/>
    <xf numFmtId="20" fontId="1" fillId="6" borderId="2" xfId="0" applyNumberFormat="1" applyFont="1" applyFill="1" applyBorder="1" applyAlignment="1">
      <alignment horizontal="center" vertical="center"/>
    </xf>
    <xf numFmtId="15" fontId="9" fillId="4" borderId="38" xfId="0" applyNumberFormat="1" applyFont="1" applyFill="1" applyBorder="1" applyAlignment="1">
      <alignment horizontal="center"/>
    </xf>
    <xf numFmtId="20" fontId="9" fillId="4" borderId="38" xfId="0" applyNumberFormat="1" applyFont="1" applyFill="1" applyBorder="1" applyAlignment="1">
      <alignment horizontal="center"/>
    </xf>
    <xf numFmtId="3" fontId="9" fillId="4" borderId="38" xfId="0" applyNumberFormat="1" applyFont="1" applyFill="1" applyBorder="1" applyAlignment="1">
      <alignment horizontal="center"/>
    </xf>
    <xf numFmtId="3" fontId="1" fillId="3" borderId="1" xfId="0" applyNumberFormat="1" applyFont="1" applyFill="1" applyBorder="1" applyAlignment="1" applyProtection="1">
      <alignment horizontal="center" vertical="center"/>
      <protection locked="0"/>
    </xf>
    <xf numFmtId="3" fontId="0" fillId="5" borderId="43" xfId="0" applyNumberFormat="1" applyFill="1" applyBorder="1"/>
    <xf numFmtId="166" fontId="1" fillId="5" borderId="0" xfId="0" applyNumberFormat="1" applyFont="1" applyFill="1"/>
    <xf numFmtId="3" fontId="0" fillId="2" borderId="0" xfId="0" applyNumberFormat="1" applyFill="1"/>
    <xf numFmtId="0" fontId="1" fillId="0" borderId="54" xfId="0" applyFont="1" applyBorder="1" applyAlignment="1" applyProtection="1">
      <alignment horizontal="center" vertical="center"/>
      <protection locked="0"/>
    </xf>
    <xf numFmtId="0" fontId="0" fillId="0" borderId="24" xfId="0" applyBorder="1" applyAlignment="1" applyProtection="1">
      <alignment horizontal="center" vertical="center"/>
      <protection locked="0"/>
    </xf>
    <xf numFmtId="3" fontId="1" fillId="0" borderId="25" xfId="0" applyNumberFormat="1" applyFont="1" applyBorder="1" applyAlignment="1" applyProtection="1">
      <alignment horizontal="center" vertical="center" wrapText="1"/>
      <protection locked="0"/>
    </xf>
    <xf numFmtId="0" fontId="0" fillId="0" borderId="25" xfId="0" applyBorder="1" applyAlignment="1" applyProtection="1">
      <alignment horizontal="center" vertical="center" wrapText="1"/>
      <protection locked="0"/>
    </xf>
    <xf numFmtId="3" fontId="9" fillId="5" borderId="61" xfId="0" applyNumberFormat="1" applyFont="1" applyFill="1" applyBorder="1" applyAlignment="1">
      <alignment horizontal="center"/>
    </xf>
    <xf numFmtId="166" fontId="9" fillId="5" borderId="59" xfId="0" applyNumberFormat="1" applyFont="1" applyFill="1" applyBorder="1" applyAlignment="1">
      <alignment horizontal="center"/>
    </xf>
    <xf numFmtId="166" fontId="1" fillId="3" borderId="1" xfId="0" applyNumberFormat="1" applyFont="1" applyFill="1" applyBorder="1" applyAlignment="1">
      <alignment horizontal="center" vertical="center"/>
    </xf>
    <xf numFmtId="166" fontId="1" fillId="3" borderId="13" xfId="0" applyNumberFormat="1" applyFont="1" applyFill="1" applyBorder="1" applyAlignment="1">
      <alignment horizontal="center" vertical="center"/>
    </xf>
    <xf numFmtId="3" fontId="1" fillId="0" borderId="13" xfId="0" applyNumberFormat="1" applyFont="1" applyBorder="1" applyAlignment="1">
      <alignment horizontal="center" vertical="center"/>
    </xf>
    <xf numFmtId="0" fontId="1" fillId="0" borderId="24" xfId="0" applyFont="1" applyBorder="1" applyAlignment="1" applyProtection="1">
      <alignment horizontal="center" vertical="center"/>
      <protection locked="0"/>
    </xf>
    <xf numFmtId="0" fontId="0" fillId="0" borderId="62" xfId="0" applyBorder="1"/>
    <xf numFmtId="166" fontId="1" fillId="6" borderId="1" xfId="0" applyNumberFormat="1" applyFont="1" applyFill="1" applyBorder="1" applyAlignment="1">
      <alignment horizontal="center" vertical="center"/>
    </xf>
    <xf numFmtId="3" fontId="5" fillId="2" borderId="15" xfId="0" applyNumberFormat="1" applyFont="1" applyFill="1" applyBorder="1" applyAlignment="1">
      <alignment horizontal="center" vertical="center"/>
    </xf>
    <xf numFmtId="3" fontId="1" fillId="6" borderId="63" xfId="0" applyNumberFormat="1" applyFont="1" applyFill="1" applyBorder="1" applyAlignment="1" applyProtection="1">
      <alignment horizontal="center" vertical="center"/>
      <protection locked="0"/>
    </xf>
    <xf numFmtId="0" fontId="0" fillId="4" borderId="39" xfId="0" applyFill="1" applyBorder="1" applyAlignment="1">
      <alignment horizontal="center" vertical="center"/>
    </xf>
    <xf numFmtId="0" fontId="0" fillId="4" borderId="37" xfId="0" applyFill="1" applyBorder="1" applyAlignment="1">
      <alignment horizontal="center" wrapText="1"/>
    </xf>
    <xf numFmtId="0" fontId="9" fillId="2" borderId="0" xfId="0" applyFont="1" applyFill="1" applyAlignment="1">
      <alignment horizontal="center"/>
    </xf>
    <xf numFmtId="167" fontId="9" fillId="5" borderId="38" xfId="1" applyNumberFormat="1" applyFont="1" applyFill="1" applyBorder="1" applyAlignment="1">
      <alignment horizontal="center"/>
    </xf>
    <xf numFmtId="166" fontId="9" fillId="5" borderId="60" xfId="0" applyNumberFormat="1" applyFont="1" applyFill="1" applyBorder="1" applyAlignment="1">
      <alignment horizontal="center"/>
    </xf>
    <xf numFmtId="166" fontId="0" fillId="2" borderId="0" xfId="0" applyNumberFormat="1" applyFill="1"/>
    <xf numFmtId="0" fontId="9" fillId="2" borderId="29" xfId="0" applyFont="1" applyFill="1" applyBorder="1" applyAlignment="1">
      <alignment horizontal="center"/>
    </xf>
    <xf numFmtId="0" fontId="9" fillId="2" borderId="30" xfId="0" applyFont="1" applyFill="1" applyBorder="1" applyAlignment="1">
      <alignment horizontal="center"/>
    </xf>
    <xf numFmtId="0" fontId="9" fillId="2" borderId="31" xfId="0" applyFont="1" applyFill="1" applyBorder="1" applyAlignment="1">
      <alignment horizontal="center"/>
    </xf>
    <xf numFmtId="0" fontId="0" fillId="4" borderId="37" xfId="0" applyFill="1" applyBorder="1" applyAlignment="1">
      <alignment horizontal="center" wrapText="1"/>
    </xf>
    <xf numFmtId="0" fontId="0" fillId="4" borderId="49" xfId="0" applyFill="1" applyBorder="1" applyAlignment="1">
      <alignment horizontal="center" wrapText="1"/>
    </xf>
    <xf numFmtId="0" fontId="0" fillId="5" borderId="45" xfId="0" applyFill="1" applyBorder="1" applyAlignment="1">
      <alignment horizontal="center" wrapText="1"/>
    </xf>
    <xf numFmtId="0" fontId="0" fillId="5" borderId="47" xfId="0" applyFill="1" applyBorder="1" applyAlignment="1">
      <alignment horizontal="center" wrapText="1"/>
    </xf>
    <xf numFmtId="0" fontId="0" fillId="4" borderId="37" xfId="0" applyFill="1" applyBorder="1" applyAlignment="1">
      <alignment horizontal="center" vertical="center"/>
    </xf>
    <xf numFmtId="0" fontId="0" fillId="4" borderId="39" xfId="0" applyFill="1" applyBorder="1" applyAlignment="1">
      <alignment horizontal="center" vertical="center"/>
    </xf>
    <xf numFmtId="0" fontId="0" fillId="4" borderId="50" xfId="0" applyFill="1" applyBorder="1" applyAlignment="1">
      <alignment horizontal="center" vertical="center"/>
    </xf>
    <xf numFmtId="0" fontId="0" fillId="4" borderId="51" xfId="0" applyFill="1" applyBorder="1" applyAlignment="1">
      <alignment horizontal="center" vertical="center"/>
    </xf>
    <xf numFmtId="0" fontId="0" fillId="4" borderId="52" xfId="0" applyFill="1" applyBorder="1" applyAlignment="1">
      <alignment horizontal="center" vertical="center"/>
    </xf>
    <xf numFmtId="0" fontId="0" fillId="4" borderId="53" xfId="0" applyFill="1" applyBorder="1" applyAlignment="1">
      <alignment horizontal="center" vertical="center"/>
    </xf>
    <xf numFmtId="3" fontId="5" fillId="0" borderId="16" xfId="0" applyNumberFormat="1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3" fontId="1" fillId="0" borderId="12" xfId="0" applyNumberFormat="1" applyFont="1" applyBorder="1" applyAlignment="1" applyProtection="1">
      <alignment horizontal="center" vertical="center" wrapText="1"/>
      <protection locked="0"/>
    </xf>
    <xf numFmtId="0" fontId="0" fillId="0" borderId="21" xfId="0" applyBorder="1" applyAlignment="1" applyProtection="1">
      <alignment horizontal="center" vertical="center" wrapText="1"/>
      <protection locked="0"/>
    </xf>
    <xf numFmtId="0" fontId="0" fillId="0" borderId="7" xfId="0" applyBorder="1" applyAlignment="1">
      <alignment wrapText="1"/>
    </xf>
    <xf numFmtId="0" fontId="0" fillId="0" borderId="9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3" fontId="1" fillId="0" borderId="13" xfId="0" applyNumberFormat="1" applyFont="1" applyBorder="1" applyAlignment="1" applyProtection="1">
      <alignment horizontal="center" vertical="center" wrapText="1"/>
      <protection locked="0"/>
    </xf>
    <xf numFmtId="0" fontId="0" fillId="0" borderId="22" xfId="0" applyBorder="1" applyAlignment="1" applyProtection="1">
      <alignment horizontal="center" vertical="center" wrapText="1"/>
      <protection locked="0"/>
    </xf>
    <xf numFmtId="3" fontId="1" fillId="0" borderId="14" xfId="0" applyNumberFormat="1" applyFont="1" applyBorder="1" applyAlignment="1" applyProtection="1">
      <alignment horizontal="center" vertical="center" wrapText="1"/>
      <protection locked="0"/>
    </xf>
    <xf numFmtId="0" fontId="0" fillId="0" borderId="23" xfId="0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3" fontId="1" fillId="3" borderId="13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22" xfId="0" applyFill="1" applyBorder="1" applyAlignment="1" applyProtection="1">
      <alignment horizontal="center" vertical="center" wrapText="1"/>
      <protection locked="0"/>
    </xf>
    <xf numFmtId="3" fontId="1" fillId="0" borderId="55" xfId="0" applyNumberFormat="1" applyFont="1" applyBorder="1" applyAlignment="1" applyProtection="1">
      <alignment horizontal="center" vertical="center" wrapText="1"/>
      <protection locked="0"/>
    </xf>
    <xf numFmtId="0" fontId="0" fillId="0" borderId="56" xfId="0" applyBorder="1" applyAlignment="1" applyProtection="1">
      <alignment horizontal="center" vertical="center" wrapText="1"/>
      <protection locked="0"/>
    </xf>
    <xf numFmtId="3" fontId="1" fillId="3" borderId="57" xfId="0" applyNumberFormat="1" applyFont="1" applyFill="1" applyBorder="1" applyAlignment="1" applyProtection="1">
      <alignment horizontal="center" vertical="center" wrapText="1"/>
      <protection locked="0"/>
    </xf>
    <xf numFmtId="3" fontId="1" fillId="3" borderId="58" xfId="0" applyNumberFormat="1" applyFont="1" applyFill="1" applyBorder="1" applyAlignment="1" applyProtection="1">
      <alignment horizontal="center" vertical="center" wrapText="1"/>
      <protection locked="0"/>
    </xf>
    <xf numFmtId="3" fontId="1" fillId="0" borderId="25" xfId="0" applyNumberFormat="1" applyFont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Porcentaje" xfId="1" builtinId="5"/>
  </cellStyles>
  <dxfs count="31"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ustomXml" Target="../customXml/item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38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379233</xdr:colOff>
      <xdr:row>1</xdr:row>
      <xdr:rowOff>85517</xdr:rowOff>
    </xdr:from>
    <xdr:to>
      <xdr:col>2</xdr:col>
      <xdr:colOff>944059</xdr:colOff>
      <xdr:row>2</xdr:row>
      <xdr:rowOff>75490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468880" y="276017"/>
          <a:ext cx="2133650" cy="2252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id="{00000000-0008-0000-1C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id="{00000000-0008-0000-1D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id="{00000000-0008-0000-1F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2888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id="{00000000-0008-0000-2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2888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id="{00000000-0008-0000-2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2888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55"/>
  <sheetViews>
    <sheetView tabSelected="1" topLeftCell="A4" zoomScaleNormal="100" workbookViewId="0">
      <selection activeCell="F29" sqref="F29"/>
    </sheetView>
  </sheetViews>
  <sheetFormatPr defaultColWidth="11.42578125" defaultRowHeight="14.45"/>
  <cols>
    <col min="6" max="6" width="12.140625" customWidth="1"/>
    <col min="8" max="8" width="8.85546875" customWidth="1"/>
    <col min="9" max="9" width="4" customWidth="1"/>
    <col min="10" max="10" width="5.28515625" customWidth="1"/>
    <col min="12" max="12" width="8.42578125" customWidth="1"/>
    <col min="13" max="13" width="7" customWidth="1"/>
  </cols>
  <sheetData>
    <row r="1" spans="1:2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 spans="1:22">
      <c r="A3" s="1"/>
      <c r="B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spans="1:22">
      <c r="A4" s="1"/>
      <c r="B4" s="1"/>
      <c r="C4" s="60" t="s">
        <v>0</v>
      </c>
      <c r="D4" s="1"/>
      <c r="E4" s="1"/>
      <c r="F4" s="1"/>
      <c r="G4" s="1"/>
      <c r="H4" s="1"/>
      <c r="I4" s="1"/>
      <c r="J4" s="1"/>
      <c r="K4" s="60"/>
      <c r="L4" s="1"/>
      <c r="M4" s="1"/>
      <c r="N4" s="60" t="s">
        <v>1</v>
      </c>
      <c r="O4" s="1"/>
      <c r="P4" s="1"/>
      <c r="Q4" s="1"/>
      <c r="R4" s="1"/>
      <c r="S4" s="1"/>
      <c r="T4" s="1"/>
      <c r="U4" s="1"/>
      <c r="V4" s="1"/>
    </row>
    <row r="5" spans="1:22">
      <c r="A5" s="1"/>
      <c r="B5" s="1"/>
      <c r="C5" s="60" t="s">
        <v>2</v>
      </c>
      <c r="D5" s="60"/>
      <c r="E5" s="60"/>
      <c r="F5" s="60"/>
      <c r="G5" s="60"/>
      <c r="H5" s="60"/>
      <c r="I5" s="1"/>
      <c r="J5" s="1"/>
      <c r="K5" s="60"/>
      <c r="L5" s="1"/>
      <c r="M5" s="1"/>
      <c r="N5" s="60" t="s">
        <v>3</v>
      </c>
      <c r="O5" s="1"/>
      <c r="P5" s="1"/>
      <c r="Q5" s="1"/>
      <c r="R5" s="1"/>
      <c r="S5" s="1"/>
      <c r="T5" s="1"/>
      <c r="U5" s="1"/>
      <c r="V5" s="1"/>
    </row>
    <row r="6" spans="1:2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R6" s="1"/>
      <c r="S6" s="1"/>
      <c r="T6" s="1"/>
      <c r="U6" s="1"/>
      <c r="V6" s="1"/>
    </row>
    <row r="7" spans="1:2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</row>
    <row r="8" spans="1:22" ht="14.45" customHeight="1">
      <c r="A8" s="1"/>
      <c r="B8" s="1"/>
      <c r="C8" s="113" t="s">
        <v>4</v>
      </c>
      <c r="D8" s="113" t="s">
        <v>5</v>
      </c>
      <c r="E8" s="46" t="s">
        <v>6</v>
      </c>
      <c r="F8" s="113" t="s">
        <v>7</v>
      </c>
      <c r="G8" s="115" t="s">
        <v>8</v>
      </c>
      <c r="H8" s="116"/>
      <c r="I8" s="1"/>
      <c r="J8" s="60" t="s">
        <v>9</v>
      </c>
      <c r="K8" s="64"/>
      <c r="L8" s="64"/>
      <c r="M8" s="64"/>
      <c r="N8" s="109" t="s">
        <v>10</v>
      </c>
      <c r="O8" s="113" t="s">
        <v>11</v>
      </c>
      <c r="P8" s="109" t="s">
        <v>12</v>
      </c>
      <c r="Q8" s="1"/>
      <c r="R8" s="1"/>
      <c r="S8" s="1"/>
      <c r="T8" s="1"/>
      <c r="U8" s="1"/>
      <c r="V8" s="1"/>
    </row>
    <row r="9" spans="1:22">
      <c r="A9" s="1"/>
      <c r="B9" s="1"/>
      <c r="C9" s="114"/>
      <c r="D9" s="114"/>
      <c r="E9" s="100" t="s">
        <v>13</v>
      </c>
      <c r="F9" s="114"/>
      <c r="G9" s="117"/>
      <c r="H9" s="118"/>
      <c r="I9" s="1"/>
      <c r="J9" s="1"/>
      <c r="K9" s="64"/>
      <c r="L9" s="64"/>
      <c r="M9" s="64"/>
      <c r="N9" s="110"/>
      <c r="O9" s="114"/>
      <c r="P9" s="110"/>
      <c r="Q9" s="1"/>
      <c r="R9" s="1"/>
      <c r="S9" s="1"/>
      <c r="T9" s="1"/>
      <c r="U9" s="1"/>
      <c r="V9" s="1"/>
    </row>
    <row r="10" spans="1:22">
      <c r="A10" s="1"/>
      <c r="B10" s="1"/>
      <c r="C10" s="46">
        <v>0</v>
      </c>
      <c r="D10" s="79">
        <v>45777</v>
      </c>
      <c r="E10" s="80">
        <v>0.33333333333333331</v>
      </c>
      <c r="F10" s="81">
        <v>4487336</v>
      </c>
      <c r="G10" s="68" t="s">
        <v>14</v>
      </c>
      <c r="H10" s="68" t="s">
        <v>15</v>
      </c>
      <c r="I10" s="1"/>
      <c r="J10" s="1"/>
      <c r="K10" s="64"/>
      <c r="L10" s="64"/>
      <c r="M10" s="64"/>
      <c r="N10" s="101" t="s">
        <v>15</v>
      </c>
      <c r="O10" s="46" t="s">
        <v>14</v>
      </c>
      <c r="P10" s="101" t="s">
        <v>14</v>
      </c>
      <c r="Q10" s="1"/>
      <c r="R10" s="1"/>
      <c r="S10" s="1"/>
      <c r="T10" s="1"/>
      <c r="U10" s="1"/>
      <c r="V10" s="1"/>
    </row>
    <row r="11" spans="1:22">
      <c r="A11" s="1"/>
      <c r="B11" s="1"/>
      <c r="C11" s="47">
        <v>1</v>
      </c>
      <c r="D11" s="48">
        <v>45778</v>
      </c>
      <c r="E11" s="61">
        <v>0.33333333333333331</v>
      </c>
      <c r="F11" s="49">
        <f>'Día 1'!C16</f>
        <v>4490028</v>
      </c>
      <c r="G11" s="49">
        <f>F11-F10</f>
        <v>2692</v>
      </c>
      <c r="H11" s="50">
        <f>G11*1000/24/60/60</f>
        <v>31.157407407407408</v>
      </c>
      <c r="I11" s="1"/>
      <c r="J11" s="106" t="s">
        <v>16</v>
      </c>
      <c r="K11" s="107"/>
      <c r="L11" s="108"/>
      <c r="N11" s="49">
        <v>30</v>
      </c>
      <c r="O11" s="49">
        <f>N11*60*60*24/1000</f>
        <v>2592</v>
      </c>
      <c r="P11" s="49">
        <f t="shared" ref="P11:P40" si="0">G11</f>
        <v>2692</v>
      </c>
      <c r="Q11" s="1"/>
      <c r="R11" s="1"/>
      <c r="S11" s="1"/>
      <c r="T11" s="1"/>
      <c r="U11" s="1"/>
      <c r="V11" s="1"/>
    </row>
    <row r="12" spans="1:22">
      <c r="A12" s="1"/>
      <c r="B12" s="1"/>
      <c r="C12" s="47">
        <v>2</v>
      </c>
      <c r="D12" s="48">
        <v>45779</v>
      </c>
      <c r="E12" s="61">
        <v>0.33333333333333331</v>
      </c>
      <c r="F12" s="49">
        <f>'Día 2'!C16</f>
        <v>4492802</v>
      </c>
      <c r="G12" s="49">
        <f t="shared" ref="G12:G41" si="1">F12-F11</f>
        <v>2774</v>
      </c>
      <c r="H12" s="50">
        <f t="shared" ref="H12:H41" si="2">G12*1000/24/60/60</f>
        <v>32.106481481481481</v>
      </c>
      <c r="J12" s="62"/>
      <c r="K12" s="67">
        <f>SUM(G11:G14)</f>
        <v>10897</v>
      </c>
      <c r="L12" s="69" t="s">
        <v>17</v>
      </c>
      <c r="M12" s="66"/>
      <c r="N12" s="49">
        <v>30</v>
      </c>
      <c r="O12" s="49">
        <f t="shared" ref="O12:O39" si="3">N12*60*60*24/1000</f>
        <v>2592</v>
      </c>
      <c r="P12" s="49">
        <f t="shared" si="0"/>
        <v>2774</v>
      </c>
      <c r="Q12" s="1"/>
      <c r="R12" s="1"/>
      <c r="S12" s="1"/>
      <c r="T12" s="1"/>
      <c r="U12" s="1"/>
      <c r="V12" s="1"/>
    </row>
    <row r="13" spans="1:22">
      <c r="A13" s="1"/>
      <c r="B13" s="1"/>
      <c r="C13" s="47">
        <v>3</v>
      </c>
      <c r="D13" s="48">
        <v>45780</v>
      </c>
      <c r="E13" s="61">
        <v>0.33333333333333331</v>
      </c>
      <c r="F13" s="49">
        <f>'Día 3'!C16</f>
        <v>4495511</v>
      </c>
      <c r="G13" s="49">
        <f t="shared" si="1"/>
        <v>2709</v>
      </c>
      <c r="H13" s="50">
        <f t="shared" si="2"/>
        <v>31.354166666666668</v>
      </c>
      <c r="I13" s="1"/>
      <c r="J13" s="62"/>
      <c r="K13" s="72">
        <f>K12*1000/4/24/60/60</f>
        <v>31.530671296296298</v>
      </c>
      <c r="L13" s="72" t="s">
        <v>15</v>
      </c>
      <c r="M13" s="66"/>
      <c r="N13" s="49">
        <v>30</v>
      </c>
      <c r="O13" s="49">
        <f t="shared" si="3"/>
        <v>2592</v>
      </c>
      <c r="P13" s="49">
        <f t="shared" si="0"/>
        <v>2709</v>
      </c>
      <c r="Q13" s="1"/>
      <c r="R13" s="1"/>
      <c r="S13" s="1"/>
      <c r="T13" s="1"/>
      <c r="U13" s="1"/>
      <c r="V13" s="1"/>
    </row>
    <row r="14" spans="1:22">
      <c r="A14" s="1"/>
      <c r="B14" s="1"/>
      <c r="C14" s="47">
        <v>4</v>
      </c>
      <c r="D14" s="48">
        <v>45781</v>
      </c>
      <c r="E14" s="61">
        <v>0.33333333333333331</v>
      </c>
      <c r="F14" s="49">
        <f>'Día 4'!C16</f>
        <v>4498233</v>
      </c>
      <c r="G14" s="49">
        <f t="shared" si="1"/>
        <v>2722</v>
      </c>
      <c r="H14" s="50">
        <f t="shared" si="2"/>
        <v>31.50462962962963</v>
      </c>
      <c r="I14" s="1"/>
      <c r="J14" s="63"/>
      <c r="K14" s="70"/>
      <c r="L14" s="71"/>
      <c r="M14" s="66"/>
      <c r="N14" s="49">
        <v>30</v>
      </c>
      <c r="O14" s="49">
        <f t="shared" si="3"/>
        <v>2592</v>
      </c>
      <c r="P14" s="49">
        <f t="shared" si="0"/>
        <v>2722</v>
      </c>
      <c r="Q14" s="1"/>
      <c r="R14" s="1"/>
      <c r="S14" s="1"/>
      <c r="T14" s="1"/>
      <c r="U14" s="1"/>
      <c r="V14" s="1"/>
    </row>
    <row r="15" spans="1:22">
      <c r="A15" s="1"/>
      <c r="B15" s="1"/>
      <c r="C15" s="47">
        <v>5</v>
      </c>
      <c r="D15" s="48">
        <v>45782</v>
      </c>
      <c r="E15" s="61">
        <v>0.33333333333333331</v>
      </c>
      <c r="F15" s="49">
        <f>'Día 5'!C16</f>
        <v>4500878</v>
      </c>
      <c r="G15" s="49">
        <f t="shared" si="1"/>
        <v>2645</v>
      </c>
      <c r="H15" s="50">
        <f t="shared" si="2"/>
        <v>30.613425925925924</v>
      </c>
      <c r="I15" s="1"/>
      <c r="J15" s="1"/>
      <c r="K15" s="67"/>
      <c r="L15" s="65"/>
      <c r="M15" s="66"/>
      <c r="N15" s="49">
        <v>30</v>
      </c>
      <c r="O15" s="49">
        <f t="shared" si="3"/>
        <v>2592</v>
      </c>
      <c r="P15" s="49">
        <f t="shared" si="0"/>
        <v>2645</v>
      </c>
      <c r="Q15" s="1"/>
      <c r="R15" s="1"/>
      <c r="S15" s="1"/>
      <c r="T15" s="1"/>
      <c r="U15" s="1"/>
      <c r="V15" s="1"/>
    </row>
    <row r="16" spans="1:22">
      <c r="A16" s="1"/>
      <c r="B16" s="1"/>
      <c r="C16" s="47">
        <v>6</v>
      </c>
      <c r="D16" s="48">
        <v>45783</v>
      </c>
      <c r="E16" s="61">
        <v>0.33333333333333331</v>
      </c>
      <c r="F16" s="49">
        <f>'DÍa 6'!C16</f>
        <v>4503490</v>
      </c>
      <c r="G16" s="49">
        <f t="shared" si="1"/>
        <v>2612</v>
      </c>
      <c r="H16" s="50">
        <f t="shared" si="2"/>
        <v>30.231481481481481</v>
      </c>
      <c r="I16" s="1"/>
      <c r="J16" s="1"/>
      <c r="K16" s="67"/>
      <c r="L16" s="65"/>
      <c r="M16" s="66"/>
      <c r="N16" s="49">
        <v>30</v>
      </c>
      <c r="O16" s="49">
        <f t="shared" si="3"/>
        <v>2592</v>
      </c>
      <c r="P16" s="49">
        <f t="shared" si="0"/>
        <v>2612</v>
      </c>
      <c r="Q16" s="1"/>
      <c r="R16" s="1"/>
      <c r="S16" s="1"/>
      <c r="T16" s="1"/>
      <c r="U16" s="1"/>
      <c r="V16" s="1"/>
    </row>
    <row r="17" spans="1:22">
      <c r="A17" s="1"/>
      <c r="B17" s="1"/>
      <c r="C17" s="47">
        <v>7</v>
      </c>
      <c r="D17" s="48">
        <v>45784</v>
      </c>
      <c r="E17" s="61">
        <v>0.33333333333333331</v>
      </c>
      <c r="F17" s="49">
        <f>'Día 7'!C16</f>
        <v>4506168</v>
      </c>
      <c r="G17" s="49">
        <f t="shared" si="1"/>
        <v>2678</v>
      </c>
      <c r="H17" s="50">
        <f t="shared" si="2"/>
        <v>30.99537037037037</v>
      </c>
      <c r="I17" s="1"/>
      <c r="J17" s="106" t="s">
        <v>18</v>
      </c>
      <c r="K17" s="107"/>
      <c r="L17" s="108"/>
      <c r="M17" s="66"/>
      <c r="N17" s="49">
        <v>30</v>
      </c>
      <c r="O17" s="49">
        <f t="shared" si="3"/>
        <v>2592</v>
      </c>
      <c r="P17" s="49">
        <f t="shared" si="0"/>
        <v>2678</v>
      </c>
      <c r="Q17" s="1"/>
      <c r="R17" s="1"/>
      <c r="S17" s="1"/>
      <c r="T17" s="1"/>
      <c r="U17" s="1"/>
      <c r="V17" s="1"/>
    </row>
    <row r="18" spans="1:22">
      <c r="A18" s="1"/>
      <c r="B18" s="1"/>
      <c r="C18" s="47">
        <v>8</v>
      </c>
      <c r="D18" s="48">
        <v>45785</v>
      </c>
      <c r="E18" s="61">
        <v>0.33333333333333331</v>
      </c>
      <c r="F18" s="49">
        <f>'Día 8'!C16</f>
        <v>4508912</v>
      </c>
      <c r="G18" s="49">
        <f t="shared" si="1"/>
        <v>2744</v>
      </c>
      <c r="H18" s="50">
        <f t="shared" si="2"/>
        <v>31.759259259259256</v>
      </c>
      <c r="J18" s="62"/>
      <c r="K18" s="67">
        <f>SUM(G15:G21)</f>
        <v>18818</v>
      </c>
      <c r="L18" s="69" t="s">
        <v>17</v>
      </c>
      <c r="M18" s="66"/>
      <c r="N18" s="49">
        <v>30</v>
      </c>
      <c r="O18" s="49">
        <f t="shared" si="3"/>
        <v>2592</v>
      </c>
      <c r="P18" s="49">
        <f t="shared" si="0"/>
        <v>2744</v>
      </c>
      <c r="Q18" s="1"/>
      <c r="R18" s="1"/>
      <c r="S18" s="1"/>
      <c r="T18" s="1"/>
      <c r="U18" s="1"/>
      <c r="V18" s="1"/>
    </row>
    <row r="19" spans="1:22">
      <c r="A19" s="1"/>
      <c r="B19" s="1"/>
      <c r="C19" s="47">
        <v>9</v>
      </c>
      <c r="D19" s="48">
        <v>45786</v>
      </c>
      <c r="E19" s="61">
        <v>0.33333333333333331</v>
      </c>
      <c r="F19" s="49">
        <f>'Día 9'!C16</f>
        <v>4511537</v>
      </c>
      <c r="G19" s="49">
        <f t="shared" si="1"/>
        <v>2625</v>
      </c>
      <c r="H19" s="50">
        <f t="shared" si="2"/>
        <v>30.381944444444446</v>
      </c>
      <c r="I19" s="1"/>
      <c r="J19" s="62"/>
      <c r="K19" s="72">
        <f>K18*1000/7/24/60/60</f>
        <v>31.114417989417984</v>
      </c>
      <c r="L19" s="72" t="s">
        <v>15</v>
      </c>
      <c r="M19" s="66"/>
      <c r="N19" s="49">
        <v>30</v>
      </c>
      <c r="O19" s="49">
        <f t="shared" si="3"/>
        <v>2592</v>
      </c>
      <c r="P19" s="49">
        <f t="shared" si="0"/>
        <v>2625</v>
      </c>
      <c r="Q19" s="1"/>
      <c r="R19" s="1"/>
      <c r="S19" s="1"/>
      <c r="T19" s="1"/>
      <c r="U19" s="1"/>
      <c r="V19" s="1"/>
    </row>
    <row r="20" spans="1:22">
      <c r="A20" s="1"/>
      <c r="B20" s="1"/>
      <c r="C20" s="47">
        <v>10</v>
      </c>
      <c r="D20" s="48">
        <v>45787</v>
      </c>
      <c r="E20" s="61">
        <v>0.33333333333333331</v>
      </c>
      <c r="F20" s="49">
        <f>'Día 10'!C16</f>
        <v>4514274</v>
      </c>
      <c r="G20" s="49">
        <f t="shared" si="1"/>
        <v>2737</v>
      </c>
      <c r="H20" s="50">
        <f t="shared" si="2"/>
        <v>31.678240740740744</v>
      </c>
      <c r="I20" s="1"/>
      <c r="J20" s="63"/>
      <c r="K20" s="70"/>
      <c r="L20" s="71"/>
      <c r="M20" s="66"/>
      <c r="N20" s="49">
        <v>30</v>
      </c>
      <c r="O20" s="49">
        <f t="shared" si="3"/>
        <v>2592</v>
      </c>
      <c r="P20" s="49">
        <f t="shared" si="0"/>
        <v>2737</v>
      </c>
      <c r="Q20" s="1"/>
      <c r="R20" s="1"/>
      <c r="S20" s="1"/>
      <c r="T20" s="1"/>
      <c r="U20" s="1"/>
      <c r="V20" s="1"/>
    </row>
    <row r="21" spans="1:22">
      <c r="A21" s="1"/>
      <c r="B21" s="1"/>
      <c r="C21" s="47">
        <v>11</v>
      </c>
      <c r="D21" s="48">
        <v>45788</v>
      </c>
      <c r="E21" s="61">
        <v>0.33333333333333331</v>
      </c>
      <c r="F21" s="49">
        <f>'Día 11'!C16</f>
        <v>4517051</v>
      </c>
      <c r="G21" s="49">
        <f t="shared" si="1"/>
        <v>2777</v>
      </c>
      <c r="H21" s="50">
        <f t="shared" si="2"/>
        <v>32.141203703703702</v>
      </c>
      <c r="I21" s="1"/>
      <c r="J21" s="1"/>
      <c r="K21" s="102"/>
      <c r="L21" s="65"/>
      <c r="M21" s="66"/>
      <c r="N21" s="49">
        <v>30</v>
      </c>
      <c r="O21" s="49">
        <f t="shared" si="3"/>
        <v>2592</v>
      </c>
      <c r="P21" s="49">
        <f t="shared" si="0"/>
        <v>2777</v>
      </c>
      <c r="Q21" s="1"/>
      <c r="R21" s="1"/>
      <c r="S21" s="1"/>
      <c r="T21" s="1"/>
      <c r="U21" s="1"/>
      <c r="V21" s="1"/>
    </row>
    <row r="22" spans="1:22">
      <c r="A22" s="1"/>
      <c r="B22" s="1"/>
      <c r="C22" s="47">
        <v>12</v>
      </c>
      <c r="D22" s="48">
        <v>45789</v>
      </c>
      <c r="E22" s="61">
        <v>0.33333333333333331</v>
      </c>
      <c r="F22" s="49">
        <f>'Día 12'!C16</f>
        <v>4519801</v>
      </c>
      <c r="G22" s="49">
        <f t="shared" si="1"/>
        <v>2750</v>
      </c>
      <c r="H22" s="50">
        <f t="shared" si="2"/>
        <v>31.828703703703702</v>
      </c>
      <c r="I22" s="1"/>
      <c r="J22" s="1"/>
      <c r="K22" s="102"/>
      <c r="L22" s="65"/>
      <c r="M22" s="66"/>
      <c r="N22" s="49">
        <v>30</v>
      </c>
      <c r="O22" s="49">
        <f t="shared" si="3"/>
        <v>2592</v>
      </c>
      <c r="P22" s="49">
        <f t="shared" si="0"/>
        <v>2750</v>
      </c>
      <c r="Q22" s="1"/>
      <c r="R22" s="1" t="s">
        <v>19</v>
      </c>
      <c r="S22" s="1"/>
      <c r="T22" s="1"/>
      <c r="U22" s="1"/>
      <c r="V22" s="1"/>
    </row>
    <row r="23" spans="1:22">
      <c r="A23" s="1"/>
      <c r="B23" s="1"/>
      <c r="C23" s="47">
        <v>13</v>
      </c>
      <c r="D23" s="48">
        <v>45790</v>
      </c>
      <c r="E23" s="61">
        <v>0.33333333333333331</v>
      </c>
      <c r="F23" s="49">
        <f>'Día 13'!C16</f>
        <v>4522491</v>
      </c>
      <c r="G23" s="49">
        <f t="shared" si="1"/>
        <v>2690</v>
      </c>
      <c r="H23" s="50">
        <f t="shared" si="2"/>
        <v>31.134259259259256</v>
      </c>
      <c r="I23" s="1"/>
      <c r="J23" s="106" t="s">
        <v>20</v>
      </c>
      <c r="K23" s="107"/>
      <c r="L23" s="108"/>
      <c r="M23" s="66"/>
      <c r="N23" s="49">
        <v>30</v>
      </c>
      <c r="O23" s="49">
        <f t="shared" si="3"/>
        <v>2592</v>
      </c>
      <c r="P23" s="49">
        <f t="shared" si="0"/>
        <v>2690</v>
      </c>
      <c r="Q23" s="1"/>
      <c r="R23" s="1"/>
      <c r="S23" s="1"/>
      <c r="T23" s="1"/>
      <c r="U23" s="1"/>
      <c r="V23" s="1"/>
    </row>
    <row r="24" spans="1:22">
      <c r="A24" s="1"/>
      <c r="B24" s="1"/>
      <c r="C24" s="47">
        <v>14</v>
      </c>
      <c r="D24" s="48">
        <v>45791</v>
      </c>
      <c r="E24" s="61">
        <v>0.33333333333333331</v>
      </c>
      <c r="F24" s="49">
        <f>'Día 14'!C16</f>
        <v>4525305</v>
      </c>
      <c r="G24" s="49">
        <f t="shared" si="1"/>
        <v>2814</v>
      </c>
      <c r="H24" s="50">
        <f t="shared" si="2"/>
        <v>32.569444444444443</v>
      </c>
      <c r="J24" s="62"/>
      <c r="K24" s="67">
        <f>SUM(G22:G28)</f>
        <v>19716</v>
      </c>
      <c r="L24" s="69" t="s">
        <v>17</v>
      </c>
      <c r="M24" s="66"/>
      <c r="N24" s="49">
        <v>30</v>
      </c>
      <c r="O24" s="49">
        <f t="shared" si="3"/>
        <v>2592</v>
      </c>
      <c r="P24" s="49">
        <f t="shared" si="0"/>
        <v>2814</v>
      </c>
      <c r="Q24" s="1"/>
      <c r="R24" s="1"/>
      <c r="S24" s="1"/>
      <c r="T24" s="1"/>
      <c r="U24" s="1"/>
      <c r="V24" s="1"/>
    </row>
    <row r="25" spans="1:22">
      <c r="A25" s="1"/>
      <c r="B25" s="1"/>
      <c r="C25" s="47">
        <v>15</v>
      </c>
      <c r="D25" s="48">
        <v>45792</v>
      </c>
      <c r="E25" s="61">
        <v>0.33333333333333331</v>
      </c>
      <c r="F25" s="49">
        <f>'Día 15'!C16</f>
        <v>4528150</v>
      </c>
      <c r="G25" s="49">
        <f t="shared" si="1"/>
        <v>2845</v>
      </c>
      <c r="H25" s="50">
        <f t="shared" si="2"/>
        <v>32.92824074074074</v>
      </c>
      <c r="I25" s="1"/>
      <c r="J25" s="62"/>
      <c r="K25" s="72">
        <f>K24*1000/7/24/60/60</f>
        <v>32.599206349206348</v>
      </c>
      <c r="L25" s="72" t="s">
        <v>15</v>
      </c>
      <c r="M25" s="66"/>
      <c r="N25" s="49">
        <v>30</v>
      </c>
      <c r="O25" s="49">
        <f t="shared" si="3"/>
        <v>2592</v>
      </c>
      <c r="P25" s="49">
        <f t="shared" si="0"/>
        <v>2845</v>
      </c>
      <c r="Q25" s="1"/>
      <c r="R25" s="1"/>
      <c r="S25" s="1"/>
      <c r="T25" s="1"/>
      <c r="U25" s="1"/>
      <c r="V25" s="1"/>
    </row>
    <row r="26" spans="1:22">
      <c r="A26" s="1"/>
      <c r="B26" s="1"/>
      <c r="C26" s="47">
        <v>16</v>
      </c>
      <c r="D26" s="48">
        <v>45793</v>
      </c>
      <c r="E26" s="61">
        <v>0.33333333333333331</v>
      </c>
      <c r="F26" s="49">
        <f>'Día 16'!C16</f>
        <v>4530997</v>
      </c>
      <c r="G26" s="49">
        <f t="shared" si="1"/>
        <v>2847</v>
      </c>
      <c r="H26" s="50">
        <f t="shared" si="2"/>
        <v>32.951388888888886</v>
      </c>
      <c r="I26" s="1"/>
      <c r="J26" s="63"/>
      <c r="K26" s="70"/>
      <c r="L26" s="71"/>
      <c r="M26" s="66"/>
      <c r="N26" s="49">
        <v>30</v>
      </c>
      <c r="O26" s="49">
        <f t="shared" si="3"/>
        <v>2592</v>
      </c>
      <c r="P26" s="49">
        <f t="shared" si="0"/>
        <v>2847</v>
      </c>
      <c r="Q26" s="1"/>
      <c r="R26" s="1"/>
      <c r="S26" s="1"/>
      <c r="T26" s="1"/>
      <c r="U26" s="1"/>
      <c r="V26" s="1"/>
    </row>
    <row r="27" spans="1:22">
      <c r="A27" s="1"/>
      <c r="B27" s="1"/>
      <c r="C27" s="47">
        <v>17</v>
      </c>
      <c r="D27" s="48">
        <v>45794</v>
      </c>
      <c r="E27" s="61">
        <v>0.33333333333333331</v>
      </c>
      <c r="F27" s="49">
        <f>'Día 17'!C16</f>
        <v>4533894</v>
      </c>
      <c r="G27" s="49">
        <f t="shared" si="1"/>
        <v>2897</v>
      </c>
      <c r="H27" s="50">
        <f t="shared" si="2"/>
        <v>33.530092592592588</v>
      </c>
      <c r="I27" s="1"/>
      <c r="J27" s="1"/>
      <c r="K27" s="102"/>
      <c r="L27" s="65"/>
      <c r="M27" s="66"/>
      <c r="N27" s="49">
        <v>30</v>
      </c>
      <c r="O27" s="49">
        <f t="shared" si="3"/>
        <v>2592</v>
      </c>
      <c r="P27" s="49">
        <f t="shared" si="0"/>
        <v>2897</v>
      </c>
      <c r="Q27" s="1"/>
      <c r="R27" s="1"/>
      <c r="S27" s="1"/>
      <c r="T27" s="1"/>
      <c r="U27" s="1"/>
      <c r="V27" s="1"/>
    </row>
    <row r="28" spans="1:22">
      <c r="A28" s="1"/>
      <c r="B28" s="1"/>
      <c r="C28" s="47">
        <v>18</v>
      </c>
      <c r="D28" s="48">
        <v>45795</v>
      </c>
      <c r="E28" s="61">
        <v>0.33333333333333331</v>
      </c>
      <c r="F28" s="49">
        <f>'Día 18'!C16</f>
        <v>4536767</v>
      </c>
      <c r="G28" s="49">
        <f t="shared" si="1"/>
        <v>2873</v>
      </c>
      <c r="H28" s="50">
        <f t="shared" si="2"/>
        <v>33.252314814814817</v>
      </c>
      <c r="I28" s="1"/>
      <c r="J28" s="1"/>
      <c r="K28" s="102"/>
      <c r="L28" s="65"/>
      <c r="M28" s="66"/>
      <c r="N28" s="49">
        <v>30</v>
      </c>
      <c r="O28" s="49">
        <f t="shared" si="3"/>
        <v>2592</v>
      </c>
      <c r="P28" s="49">
        <f t="shared" si="0"/>
        <v>2873</v>
      </c>
      <c r="Q28" s="1"/>
      <c r="R28" s="1"/>
      <c r="S28" s="1"/>
      <c r="T28" s="1"/>
      <c r="U28" s="1"/>
      <c r="V28" s="1"/>
    </row>
    <row r="29" spans="1:22">
      <c r="A29" s="1"/>
      <c r="B29" s="1"/>
      <c r="C29" s="47">
        <v>19</v>
      </c>
      <c r="D29" s="48">
        <v>45796</v>
      </c>
      <c r="E29" s="61">
        <v>0.33333333333333331</v>
      </c>
      <c r="F29" s="49">
        <f>'Día 19'!C16</f>
        <v>4539674</v>
      </c>
      <c r="G29" s="49">
        <f t="shared" si="1"/>
        <v>2907</v>
      </c>
      <c r="H29" s="50">
        <f t="shared" si="2"/>
        <v>33.645833333333336</v>
      </c>
      <c r="I29" s="1"/>
      <c r="J29" s="106" t="s">
        <v>21</v>
      </c>
      <c r="K29" s="107"/>
      <c r="L29" s="108"/>
      <c r="M29" s="66"/>
      <c r="N29" s="49">
        <v>30</v>
      </c>
      <c r="O29" s="49">
        <f t="shared" si="3"/>
        <v>2592</v>
      </c>
      <c r="P29" s="49">
        <f t="shared" si="0"/>
        <v>2907</v>
      </c>
      <c r="Q29" s="1"/>
      <c r="R29" s="1"/>
      <c r="S29" s="1"/>
      <c r="T29" s="1"/>
      <c r="U29" s="1"/>
      <c r="V29" s="1"/>
    </row>
    <row r="30" spans="1:22">
      <c r="A30" s="1"/>
      <c r="B30" s="1"/>
      <c r="C30" s="47">
        <v>20</v>
      </c>
      <c r="D30" s="48">
        <v>45797</v>
      </c>
      <c r="E30" s="61">
        <v>0.33333333333333331</v>
      </c>
      <c r="F30" s="49">
        <f>'Día 20'!C16</f>
        <v>4542619</v>
      </c>
      <c r="G30" s="49">
        <f t="shared" si="1"/>
        <v>2945</v>
      </c>
      <c r="H30" s="50">
        <f t="shared" si="2"/>
        <v>34.085648148148145</v>
      </c>
      <c r="J30" s="62"/>
      <c r="K30" s="67">
        <f>SUM(G29:G35)</f>
        <v>20521</v>
      </c>
      <c r="L30" s="69" t="s">
        <v>17</v>
      </c>
      <c r="M30" s="66"/>
      <c r="N30" s="49">
        <v>30</v>
      </c>
      <c r="O30" s="49">
        <f t="shared" si="3"/>
        <v>2592</v>
      </c>
      <c r="P30" s="49">
        <f t="shared" si="0"/>
        <v>2945</v>
      </c>
      <c r="Q30" s="1"/>
      <c r="R30" s="1"/>
      <c r="S30" s="1"/>
      <c r="T30" s="1"/>
      <c r="U30" s="1"/>
      <c r="V30" s="1"/>
    </row>
    <row r="31" spans="1:22">
      <c r="A31" s="1"/>
      <c r="B31" s="1"/>
      <c r="C31" s="47">
        <v>21</v>
      </c>
      <c r="D31" s="48">
        <v>45798</v>
      </c>
      <c r="E31" s="61">
        <v>0.33333333333333331</v>
      </c>
      <c r="F31" s="49">
        <f>'Día 21'!C16</f>
        <v>4545549</v>
      </c>
      <c r="G31" s="49">
        <f t="shared" si="1"/>
        <v>2930</v>
      </c>
      <c r="H31" s="50">
        <f t="shared" si="2"/>
        <v>33.912037037037038</v>
      </c>
      <c r="I31" s="1"/>
      <c r="J31" s="62"/>
      <c r="K31" s="72">
        <f>K30*1000/7/24/60/60</f>
        <v>33.930224867724867</v>
      </c>
      <c r="L31" s="72" t="s">
        <v>15</v>
      </c>
      <c r="M31" s="66"/>
      <c r="N31" s="49">
        <v>30</v>
      </c>
      <c r="O31" s="49">
        <f t="shared" si="3"/>
        <v>2592</v>
      </c>
      <c r="P31" s="49">
        <f t="shared" si="0"/>
        <v>2930</v>
      </c>
      <c r="Q31" s="1"/>
      <c r="R31" s="1"/>
      <c r="S31" s="1"/>
      <c r="T31" s="1"/>
      <c r="U31" s="1"/>
      <c r="V31" s="1"/>
    </row>
    <row r="32" spans="1:22">
      <c r="A32" s="1"/>
      <c r="B32" s="1"/>
      <c r="C32" s="47">
        <v>22</v>
      </c>
      <c r="D32" s="48">
        <v>45799</v>
      </c>
      <c r="E32" s="61">
        <v>0.33333333333333331</v>
      </c>
      <c r="F32" s="49">
        <f>'Día 22'!C16</f>
        <v>4548460</v>
      </c>
      <c r="G32" s="49">
        <f t="shared" si="1"/>
        <v>2911</v>
      </c>
      <c r="H32" s="50">
        <f t="shared" si="2"/>
        <v>33.692129629629633</v>
      </c>
      <c r="I32" s="1"/>
      <c r="J32" s="63"/>
      <c r="K32" s="70"/>
      <c r="L32" s="71"/>
      <c r="M32" s="66"/>
      <c r="N32" s="49">
        <v>30</v>
      </c>
      <c r="O32" s="49">
        <f t="shared" si="3"/>
        <v>2592</v>
      </c>
      <c r="P32" s="49">
        <f t="shared" si="0"/>
        <v>2911</v>
      </c>
      <c r="Q32" s="1"/>
      <c r="R32" s="1"/>
      <c r="S32" s="1"/>
      <c r="T32" s="1"/>
      <c r="U32" s="1"/>
      <c r="V32" s="1"/>
    </row>
    <row r="33" spans="1:22">
      <c r="A33" s="1"/>
      <c r="B33" s="1"/>
      <c r="C33" s="47">
        <v>23</v>
      </c>
      <c r="D33" s="48">
        <v>45800</v>
      </c>
      <c r="E33" s="61">
        <v>0.33333333333333331</v>
      </c>
      <c r="F33" s="49">
        <f>'Día 23'!C16</f>
        <v>4551352</v>
      </c>
      <c r="G33" s="49">
        <f t="shared" si="1"/>
        <v>2892</v>
      </c>
      <c r="H33" s="50">
        <f t="shared" si="2"/>
        <v>33.472222222222221</v>
      </c>
      <c r="I33" s="1"/>
      <c r="J33" s="1"/>
      <c r="K33" s="102"/>
      <c r="L33" s="65"/>
      <c r="M33" s="66"/>
      <c r="N33" s="49">
        <v>30</v>
      </c>
      <c r="O33" s="49">
        <f t="shared" si="3"/>
        <v>2592</v>
      </c>
      <c r="P33" s="49">
        <f t="shared" si="0"/>
        <v>2892</v>
      </c>
      <c r="Q33" s="1"/>
      <c r="R33" s="1"/>
      <c r="S33" s="1"/>
      <c r="T33" s="1"/>
      <c r="U33" s="1"/>
      <c r="V33" s="1"/>
    </row>
    <row r="34" spans="1:22">
      <c r="A34" s="1"/>
      <c r="B34" s="1"/>
      <c r="C34" s="47">
        <v>24</v>
      </c>
      <c r="D34" s="48">
        <v>45801</v>
      </c>
      <c r="E34" s="61">
        <v>0.33333333333333331</v>
      </c>
      <c r="F34" s="49">
        <f>'Día 24'!C16</f>
        <v>4554302</v>
      </c>
      <c r="G34" s="49">
        <f t="shared" si="1"/>
        <v>2950</v>
      </c>
      <c r="H34" s="50">
        <f t="shared" si="2"/>
        <v>34.143518518518519</v>
      </c>
      <c r="I34" s="1"/>
      <c r="J34" s="1"/>
      <c r="K34" s="102"/>
      <c r="L34" s="65"/>
      <c r="M34" s="66"/>
      <c r="N34" s="49">
        <v>30</v>
      </c>
      <c r="O34" s="49">
        <f t="shared" si="3"/>
        <v>2592</v>
      </c>
      <c r="P34" s="49">
        <f t="shared" si="0"/>
        <v>2950</v>
      </c>
      <c r="Q34" s="1"/>
      <c r="R34" s="1"/>
      <c r="S34" s="1"/>
      <c r="T34" s="1"/>
      <c r="U34" s="1"/>
      <c r="V34" s="1"/>
    </row>
    <row r="35" spans="1:22">
      <c r="A35" s="1"/>
      <c r="B35" s="1"/>
      <c r="C35" s="47">
        <v>25</v>
      </c>
      <c r="D35" s="48">
        <v>45802</v>
      </c>
      <c r="E35" s="61">
        <v>0.33333333333333331</v>
      </c>
      <c r="F35" s="49">
        <f>'Día 25'!C16</f>
        <v>4557288</v>
      </c>
      <c r="G35" s="49">
        <f t="shared" si="1"/>
        <v>2986</v>
      </c>
      <c r="H35" s="50">
        <f t="shared" si="2"/>
        <v>34.56018518518519</v>
      </c>
      <c r="I35" s="1"/>
      <c r="J35" s="106" t="s">
        <v>22</v>
      </c>
      <c r="K35" s="107"/>
      <c r="L35" s="108"/>
      <c r="M35" s="66"/>
      <c r="N35" s="49">
        <v>30</v>
      </c>
      <c r="O35" s="49">
        <f t="shared" si="3"/>
        <v>2592</v>
      </c>
      <c r="P35" s="49">
        <f t="shared" si="0"/>
        <v>2986</v>
      </c>
      <c r="Q35" s="1"/>
      <c r="R35" s="1"/>
      <c r="S35" s="1"/>
      <c r="T35" s="1"/>
      <c r="U35" s="1"/>
      <c r="V35" s="1"/>
    </row>
    <row r="36" spans="1:22">
      <c r="A36" s="1"/>
      <c r="B36" s="1"/>
      <c r="C36" s="47">
        <v>26</v>
      </c>
      <c r="D36" s="48">
        <v>45803</v>
      </c>
      <c r="E36" s="61">
        <v>0.33333333333333331</v>
      </c>
      <c r="F36" s="49">
        <f>'Día 26'!C16</f>
        <v>4560310</v>
      </c>
      <c r="G36" s="49">
        <f t="shared" si="1"/>
        <v>3022</v>
      </c>
      <c r="H36" s="50">
        <f t="shared" si="2"/>
        <v>34.976851851851855</v>
      </c>
      <c r="J36" s="62"/>
      <c r="K36" s="67">
        <f>SUM(G36:G41)</f>
        <v>18212</v>
      </c>
      <c r="L36" s="69" t="s">
        <v>17</v>
      </c>
      <c r="M36" s="66"/>
      <c r="N36" s="49">
        <v>30</v>
      </c>
      <c r="O36" s="49">
        <f t="shared" si="3"/>
        <v>2592</v>
      </c>
      <c r="P36" s="49">
        <f t="shared" si="0"/>
        <v>3022</v>
      </c>
      <c r="Q36" s="1"/>
      <c r="R36" s="1"/>
      <c r="S36" s="1"/>
      <c r="T36" s="1"/>
      <c r="U36" s="1"/>
      <c r="V36" s="1"/>
    </row>
    <row r="37" spans="1:22">
      <c r="A37" s="1"/>
      <c r="B37" s="1"/>
      <c r="C37" s="47">
        <v>27</v>
      </c>
      <c r="D37" s="48">
        <v>45804</v>
      </c>
      <c r="E37" s="61">
        <v>0.33333333333333331</v>
      </c>
      <c r="F37" s="49">
        <f>'Día 27'!C16</f>
        <v>4563299</v>
      </c>
      <c r="G37" s="49">
        <f t="shared" si="1"/>
        <v>2989</v>
      </c>
      <c r="H37" s="50">
        <f t="shared" si="2"/>
        <v>34.594907407407405</v>
      </c>
      <c r="I37" s="1"/>
      <c r="J37" s="62"/>
      <c r="K37" s="72">
        <f>K36*1000/6/24/60/60</f>
        <v>35.131172839506171</v>
      </c>
      <c r="L37" s="72" t="s">
        <v>15</v>
      </c>
      <c r="M37" s="66"/>
      <c r="N37" s="49">
        <v>30</v>
      </c>
      <c r="O37" s="49">
        <f t="shared" si="3"/>
        <v>2592</v>
      </c>
      <c r="P37" s="49">
        <f t="shared" si="0"/>
        <v>2989</v>
      </c>
      <c r="Q37" s="1"/>
      <c r="R37" s="1"/>
      <c r="S37" s="1"/>
      <c r="T37" s="1"/>
      <c r="U37" s="1"/>
      <c r="V37" s="1"/>
    </row>
    <row r="38" spans="1:22">
      <c r="A38" s="1"/>
      <c r="B38" s="1"/>
      <c r="C38" s="47">
        <v>28</v>
      </c>
      <c r="D38" s="48">
        <v>45805</v>
      </c>
      <c r="E38" s="61">
        <v>0.33333333333333331</v>
      </c>
      <c r="F38" s="49">
        <f>'Día 28'!C16</f>
        <v>4566328</v>
      </c>
      <c r="G38" s="49">
        <f t="shared" si="1"/>
        <v>3029</v>
      </c>
      <c r="H38" s="50">
        <f t="shared" si="2"/>
        <v>35.057870370370367</v>
      </c>
      <c r="I38" s="1"/>
      <c r="J38" s="63"/>
      <c r="K38" s="70"/>
      <c r="L38" s="71"/>
      <c r="M38" s="66"/>
      <c r="N38" s="49">
        <v>30</v>
      </c>
      <c r="O38" s="49">
        <f t="shared" si="3"/>
        <v>2592</v>
      </c>
      <c r="P38" s="49">
        <f t="shared" si="0"/>
        <v>3029</v>
      </c>
      <c r="Q38" s="1"/>
      <c r="R38" s="1"/>
      <c r="S38" s="1"/>
      <c r="T38" s="1"/>
      <c r="U38" s="1"/>
      <c r="V38" s="1"/>
    </row>
    <row r="39" spans="1:22">
      <c r="A39" s="1"/>
      <c r="B39" s="1"/>
      <c r="C39" s="47">
        <v>29</v>
      </c>
      <c r="D39" s="48">
        <v>45806</v>
      </c>
      <c r="E39" s="61">
        <v>0.33333333333333331</v>
      </c>
      <c r="F39" s="49">
        <f>'Día 29'!C16</f>
        <v>4569388</v>
      </c>
      <c r="G39" s="49">
        <f t="shared" si="1"/>
        <v>3060</v>
      </c>
      <c r="H39" s="50">
        <f t="shared" si="2"/>
        <v>35.416666666666664</v>
      </c>
      <c r="I39" s="1"/>
      <c r="J39" s="1"/>
      <c r="K39" s="102"/>
      <c r="L39" s="65"/>
      <c r="M39" s="66"/>
      <c r="N39" s="49">
        <v>30</v>
      </c>
      <c r="O39" s="49">
        <f t="shared" si="3"/>
        <v>2592</v>
      </c>
      <c r="P39" s="49">
        <f t="shared" si="0"/>
        <v>3060</v>
      </c>
      <c r="Q39" s="1"/>
      <c r="R39" s="1"/>
      <c r="S39" s="1"/>
      <c r="T39" s="1"/>
      <c r="U39" s="1"/>
      <c r="V39" s="1"/>
    </row>
    <row r="40" spans="1:22">
      <c r="A40" s="1"/>
      <c r="B40" s="1"/>
      <c r="C40" s="47">
        <v>30</v>
      </c>
      <c r="D40" s="48">
        <v>45807</v>
      </c>
      <c r="E40" s="61">
        <v>0.33333333333333298</v>
      </c>
      <c r="F40" s="49">
        <f>'Día 30'!C16</f>
        <v>4572388</v>
      </c>
      <c r="G40" s="49">
        <f t="shared" si="1"/>
        <v>3000</v>
      </c>
      <c r="H40" s="50">
        <f t="shared" si="2"/>
        <v>34.722222222222221</v>
      </c>
      <c r="I40" s="1"/>
      <c r="J40" s="1"/>
      <c r="K40" s="102"/>
      <c r="L40" s="65"/>
      <c r="M40" s="66"/>
      <c r="N40" s="49">
        <v>30</v>
      </c>
      <c r="O40" s="49">
        <f>N40*60*60*24/1000</f>
        <v>2592</v>
      </c>
      <c r="P40" s="49">
        <f t="shared" si="0"/>
        <v>3000</v>
      </c>
      <c r="Q40" s="1"/>
      <c r="R40" s="1"/>
      <c r="S40" s="1"/>
      <c r="T40" s="1"/>
      <c r="U40" s="1"/>
      <c r="V40" s="1"/>
    </row>
    <row r="41" spans="1:22">
      <c r="A41" s="1"/>
      <c r="B41" s="1"/>
      <c r="C41" s="47">
        <v>31</v>
      </c>
      <c r="D41" s="48">
        <v>45808</v>
      </c>
      <c r="E41" s="61">
        <v>0.33333333333333298</v>
      </c>
      <c r="F41" s="49">
        <f>'Día 31'!C16</f>
        <v>4575500</v>
      </c>
      <c r="G41" s="49">
        <f t="shared" si="1"/>
        <v>3112</v>
      </c>
      <c r="H41" s="50">
        <f t="shared" si="2"/>
        <v>36.018518518518519</v>
      </c>
      <c r="I41" s="1"/>
      <c r="J41" s="1"/>
      <c r="K41" s="1"/>
      <c r="L41" s="1"/>
      <c r="M41" s="1"/>
      <c r="N41" s="49">
        <v>30</v>
      </c>
      <c r="O41" s="49">
        <f>N41*60*60*24/1000</f>
        <v>2592</v>
      </c>
      <c r="P41" s="49">
        <f>G41</f>
        <v>3112</v>
      </c>
      <c r="Q41" s="1"/>
      <c r="R41" s="1"/>
      <c r="S41" s="1"/>
      <c r="T41" s="1"/>
      <c r="U41" s="1"/>
      <c r="V41" s="1"/>
    </row>
    <row r="42" spans="1:22" ht="15" customHeight="1">
      <c r="A42" s="1"/>
      <c r="B42" s="1"/>
      <c r="C42" s="1"/>
      <c r="D42" s="1"/>
      <c r="E42" s="1"/>
      <c r="F42" s="1"/>
      <c r="G42" s="103">
        <f>(AVERAGE(G11:G41)-2592)/2592</f>
        <v>9.7222222222222224E-2</v>
      </c>
      <c r="H42" s="103">
        <f>(AVERAGE(H11:H41)-30)/30</f>
        <v>9.722222222222214E-2</v>
      </c>
      <c r="I42" s="1"/>
      <c r="J42" s="105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</row>
    <row r="43" spans="1:22" ht="15" thickBot="1">
      <c r="A43" s="1"/>
      <c r="B43" s="1"/>
      <c r="C43" s="51"/>
      <c r="D43" s="52"/>
      <c r="E43" s="52"/>
      <c r="F43" s="52"/>
      <c r="G43" s="52"/>
      <c r="H43" s="53"/>
      <c r="I43" s="1"/>
      <c r="J43" s="1"/>
      <c r="K43" s="1"/>
      <c r="L43" s="60"/>
      <c r="M43" s="111"/>
      <c r="N43" s="76" t="s">
        <v>23</v>
      </c>
      <c r="O43" s="75">
        <f>SUM(O11:O41)</f>
        <v>80352</v>
      </c>
      <c r="P43" s="90">
        <f>SUM(P11:P41)</f>
        <v>88164</v>
      </c>
      <c r="Q43" s="60" t="s">
        <v>24</v>
      </c>
      <c r="R43" s="1"/>
      <c r="S43" s="1"/>
      <c r="T43" s="1"/>
      <c r="U43" s="1"/>
      <c r="V43" s="1"/>
    </row>
    <row r="44" spans="1:22" ht="15" thickBot="1">
      <c r="A44" s="1"/>
      <c r="B44" s="1"/>
      <c r="C44" s="54"/>
      <c r="D44" s="58" t="s">
        <v>25</v>
      </c>
      <c r="E44" s="58"/>
      <c r="F44" s="58"/>
      <c r="G44" s="84">
        <f>(F41-F10)*1000/31/24/60/60</f>
        <v>32.916666666666664</v>
      </c>
      <c r="H44" s="59" t="s">
        <v>26</v>
      </c>
      <c r="I44" s="1"/>
      <c r="J44" s="1"/>
      <c r="K44" s="1"/>
      <c r="L44" s="1"/>
      <c r="M44" s="112"/>
      <c r="N44" s="77" t="s">
        <v>27</v>
      </c>
      <c r="O44" s="104">
        <f>O43*1000/31/24/60/60</f>
        <v>30</v>
      </c>
      <c r="P44" s="91">
        <f>P43*1000/31/24/60/60</f>
        <v>32.916666666666664</v>
      </c>
      <c r="Q44" s="1"/>
      <c r="R44" s="1"/>
      <c r="S44" s="1"/>
      <c r="T44" s="1"/>
      <c r="U44" s="1"/>
      <c r="V44" s="1"/>
    </row>
    <row r="45" spans="1:22">
      <c r="A45" s="1"/>
      <c r="B45" s="1"/>
      <c r="C45" s="55"/>
      <c r="D45" s="56"/>
      <c r="E45" s="56"/>
      <c r="F45" s="56"/>
      <c r="G45" s="56"/>
      <c r="H45" s="57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</row>
    <row r="46" spans="1:2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73" t="s">
        <v>28</v>
      </c>
      <c r="N46" s="74" t="s">
        <v>17</v>
      </c>
      <c r="O46" s="74"/>
      <c r="P46" s="83">
        <f>P43-O43</f>
        <v>7812</v>
      </c>
      <c r="Q46" s="1"/>
      <c r="R46" s="1"/>
      <c r="S46" s="1"/>
      <c r="T46" s="1"/>
      <c r="U46" s="1"/>
      <c r="V46" s="1"/>
    </row>
    <row r="47" spans="1:22">
      <c r="A47" s="1"/>
      <c r="B47" s="1"/>
      <c r="C47" s="60" t="s">
        <v>29</v>
      </c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</row>
    <row r="48" spans="1:2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85"/>
      <c r="Q48" s="1"/>
      <c r="R48" s="1"/>
      <c r="S48" s="1"/>
      <c r="T48" s="1"/>
      <c r="U48" s="1"/>
      <c r="V48" s="1"/>
    </row>
    <row r="49" spans="1:2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</row>
    <row r="50" spans="1:2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</row>
    <row r="51" spans="1:2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</row>
    <row r="52" spans="1:2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</row>
    <row r="53" spans="1:2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</row>
    <row r="54" spans="1:2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</row>
    <row r="55" spans="1:2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</row>
  </sheetData>
  <mergeCells count="13">
    <mergeCell ref="O8:O9"/>
    <mergeCell ref="P8:P9"/>
    <mergeCell ref="J11:L11"/>
    <mergeCell ref="J17:L17"/>
    <mergeCell ref="J23:L23"/>
    <mergeCell ref="J29:L29"/>
    <mergeCell ref="N8:N9"/>
    <mergeCell ref="M43:M44"/>
    <mergeCell ref="C8:C9"/>
    <mergeCell ref="D8:D9"/>
    <mergeCell ref="F8:F9"/>
    <mergeCell ref="G8:H9"/>
    <mergeCell ref="J35:L35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9"/>
  <dimension ref="B1:R43"/>
  <sheetViews>
    <sheetView showGridLines="0" showWhiteSpace="0" topLeftCell="A5" zoomScale="70" zoomScaleNormal="70" zoomScalePageLayoutView="70" workbookViewId="0">
      <selection activeCell="C8" sqref="C8"/>
    </sheetView>
  </sheetViews>
  <sheetFormatPr defaultColWidth="11.42578125" defaultRowHeight="14.45"/>
  <cols>
    <col min="1" max="1" width="1.28515625" customWidth="1"/>
    <col min="2" max="2" width="24.7109375" bestFit="1" customWidth="1"/>
    <col min="3" max="5" width="18.7109375" customWidth="1"/>
    <col min="6" max="6" width="93.5703125" customWidth="1"/>
    <col min="7" max="7" width="10.7109375" customWidth="1"/>
    <col min="8" max="8" width="14.42578125" customWidth="1"/>
    <col min="9" max="9" width="10.7109375" customWidth="1"/>
    <col min="10" max="10" width="2.7109375" customWidth="1"/>
    <col min="11" max="11" width="10.7109375" customWidth="1"/>
    <col min="12" max="12" width="14.5703125" customWidth="1"/>
    <col min="13" max="13" width="10.7109375" customWidth="1"/>
    <col min="14" max="14" width="18" customWidth="1"/>
    <col min="15" max="15" width="68.7109375" customWidth="1"/>
  </cols>
  <sheetData>
    <row r="1" spans="2:18" ht="15" customHeight="1" thickBot="1">
      <c r="C1" t="s">
        <v>19</v>
      </c>
    </row>
    <row r="2" spans="2:18" ht="18.75" customHeight="1">
      <c r="B2" s="123"/>
      <c r="C2" s="124"/>
      <c r="D2" s="131" t="s">
        <v>30</v>
      </c>
      <c r="E2" s="132"/>
      <c r="F2" s="132"/>
      <c r="G2" s="132"/>
      <c r="H2" s="133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>
      <c r="B3" s="125"/>
      <c r="C3" s="126"/>
      <c r="D3" s="134"/>
      <c r="E3" s="135"/>
      <c r="F3" s="135"/>
      <c r="G3" s="135"/>
      <c r="H3" s="136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>
      <c r="B5" s="17" t="s">
        <v>5</v>
      </c>
      <c r="C5" s="18" t="s">
        <v>6</v>
      </c>
      <c r="D5" s="137" t="s">
        <v>31</v>
      </c>
      <c r="E5" s="138"/>
      <c r="F5" s="138"/>
      <c r="G5" s="138"/>
      <c r="H5" s="139"/>
      <c r="I5" s="19"/>
      <c r="J5" s="19"/>
      <c r="K5" s="19"/>
      <c r="L5" s="19"/>
      <c r="M5" s="19"/>
      <c r="N5" s="16"/>
      <c r="O5" s="16"/>
      <c r="P5" s="1"/>
    </row>
    <row r="6" spans="2:18" ht="6" customHeight="1" thickBot="1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>
      <c r="B7" s="21" t="s">
        <v>46</v>
      </c>
      <c r="C7" s="22" t="s">
        <v>33</v>
      </c>
      <c r="D7" s="23" t="s">
        <v>34</v>
      </c>
      <c r="E7" s="24" t="s">
        <v>15</v>
      </c>
      <c r="F7" s="25" t="s">
        <v>35</v>
      </c>
      <c r="G7" s="119" t="s">
        <v>36</v>
      </c>
      <c r="H7" s="120"/>
      <c r="I7" s="26"/>
      <c r="J7" s="26"/>
      <c r="K7" s="4"/>
      <c r="L7" s="26"/>
      <c r="M7" s="26"/>
      <c r="N7" s="26"/>
      <c r="O7" s="26"/>
      <c r="P7" s="2"/>
    </row>
    <row r="8" spans="2:18" ht="15" customHeight="1">
      <c r="B8" s="27" t="s">
        <v>37</v>
      </c>
      <c r="C8" s="38">
        <f>+'Día 8'!C26</f>
        <v>4510005</v>
      </c>
      <c r="D8" s="28" t="s">
        <v>19</v>
      </c>
      <c r="E8" s="28"/>
      <c r="F8" s="8" t="s">
        <v>19</v>
      </c>
      <c r="G8" s="121"/>
      <c r="H8" s="122"/>
      <c r="I8" s="29"/>
      <c r="J8" s="29"/>
      <c r="K8" s="4"/>
      <c r="L8" s="4"/>
      <c r="M8" s="4"/>
      <c r="N8" s="7"/>
      <c r="O8" s="7"/>
    </row>
    <row r="9" spans="2:18" ht="18.95" customHeight="1">
      <c r="B9" s="30">
        <v>4.1666666666666664E-2</v>
      </c>
      <c r="C9" s="5">
        <v>0</v>
      </c>
      <c r="D9" s="31" t="s">
        <v>19</v>
      </c>
      <c r="E9" s="31" t="s">
        <v>19</v>
      </c>
      <c r="F9" s="9" t="s">
        <v>19</v>
      </c>
      <c r="G9" s="127"/>
      <c r="H9" s="128"/>
      <c r="I9" s="4"/>
      <c r="J9" s="29"/>
      <c r="K9" s="4"/>
      <c r="L9" s="4"/>
      <c r="M9" s="4"/>
      <c r="N9" s="4"/>
      <c r="O9" s="32"/>
      <c r="P9" s="3" t="s">
        <v>19</v>
      </c>
    </row>
    <row r="10" spans="2:18" ht="18.95" customHeight="1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27"/>
      <c r="H10" s="128"/>
      <c r="I10" s="4"/>
      <c r="J10" s="29"/>
      <c r="K10" s="4"/>
      <c r="L10" s="4"/>
      <c r="M10" s="4"/>
      <c r="N10" s="4"/>
      <c r="O10" s="33"/>
    </row>
    <row r="11" spans="2:18" ht="18.95" customHeight="1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27"/>
      <c r="H11" s="128"/>
      <c r="I11" s="4"/>
      <c r="J11" s="29"/>
      <c r="K11" s="4"/>
      <c r="L11" s="4"/>
      <c r="M11" s="4"/>
      <c r="N11" s="4"/>
      <c r="O11" s="33"/>
      <c r="R11" t="s">
        <v>19</v>
      </c>
    </row>
    <row r="12" spans="2:18" ht="18.95" customHeight="1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27"/>
      <c r="H12" s="128"/>
      <c r="I12" s="4"/>
      <c r="J12" s="29"/>
      <c r="K12" s="4"/>
      <c r="L12" s="4"/>
      <c r="M12" s="4"/>
      <c r="N12" s="4"/>
      <c r="O12" s="33"/>
    </row>
    <row r="13" spans="2:18" ht="18.95" customHeight="1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19</v>
      </c>
      <c r="G13" s="127"/>
      <c r="H13" s="128"/>
      <c r="I13" s="4"/>
      <c r="J13" s="29"/>
      <c r="K13" s="4"/>
      <c r="L13" s="4"/>
      <c r="M13" s="4"/>
      <c r="N13" s="4"/>
      <c r="O13" s="33"/>
    </row>
    <row r="14" spans="2:18" ht="18.95" customHeight="1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19</v>
      </c>
      <c r="G14" s="127"/>
      <c r="H14" s="128"/>
      <c r="I14" s="4"/>
      <c r="J14" s="29"/>
      <c r="K14" s="4"/>
      <c r="L14" s="4"/>
      <c r="M14" s="4"/>
      <c r="N14" s="4"/>
      <c r="O14" s="33"/>
    </row>
    <row r="15" spans="2:18" ht="18.95" customHeight="1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27"/>
      <c r="H15" s="128"/>
      <c r="I15" s="4"/>
      <c r="J15" s="29"/>
      <c r="K15" s="4"/>
      <c r="L15" s="4"/>
      <c r="M15" s="4"/>
      <c r="N15" s="4"/>
      <c r="O15" s="33"/>
    </row>
    <row r="16" spans="2:18" ht="18.95" customHeight="1">
      <c r="B16" s="39">
        <v>0.33333333333333331</v>
      </c>
      <c r="C16" s="82">
        <v>4511537</v>
      </c>
      <c r="D16" s="40">
        <f>+C16-C8</f>
        <v>1532</v>
      </c>
      <c r="E16" s="92">
        <f>+D16*1000/14/3600</f>
        <v>30.396825396825399</v>
      </c>
      <c r="F16" s="41"/>
      <c r="G16" s="140"/>
      <c r="H16" s="141"/>
      <c r="I16" s="4"/>
      <c r="J16" s="29"/>
      <c r="K16" s="4"/>
      <c r="L16" s="4"/>
      <c r="M16" s="4"/>
      <c r="N16" s="4"/>
      <c r="O16" s="33"/>
    </row>
    <row r="17" spans="2:15" ht="18.95" customHeight="1">
      <c r="B17" s="30">
        <v>0.375</v>
      </c>
      <c r="C17" s="5">
        <v>0</v>
      </c>
      <c r="D17" s="31">
        <v>0</v>
      </c>
      <c r="E17" s="31">
        <v>0</v>
      </c>
      <c r="F17" s="10"/>
      <c r="G17" s="127"/>
      <c r="H17" s="128"/>
      <c r="I17" s="4"/>
      <c r="J17" s="29"/>
      <c r="K17" s="4"/>
      <c r="L17" s="4"/>
      <c r="M17" s="4"/>
      <c r="N17" s="4"/>
      <c r="O17" s="33"/>
    </row>
    <row r="18" spans="2:15" ht="18.95" customHeight="1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27"/>
      <c r="H18" s="128"/>
      <c r="I18" s="4"/>
      <c r="J18" s="29"/>
      <c r="K18" s="4"/>
      <c r="L18" s="4"/>
      <c r="M18" s="4"/>
      <c r="N18" s="4"/>
      <c r="O18" s="33"/>
    </row>
    <row r="19" spans="2:15" ht="18.95" customHeight="1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27"/>
      <c r="H19" s="128"/>
      <c r="I19" s="4"/>
      <c r="J19" s="29"/>
      <c r="K19" s="4"/>
      <c r="L19" s="4"/>
      <c r="M19" s="4"/>
      <c r="N19" s="4"/>
      <c r="O19" s="33"/>
    </row>
    <row r="20" spans="2:15" ht="18.95" customHeight="1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27"/>
      <c r="H20" s="128"/>
      <c r="I20" s="4"/>
      <c r="J20" s="29"/>
      <c r="K20" s="4"/>
      <c r="L20" s="4"/>
      <c r="M20" s="4"/>
      <c r="N20" s="4"/>
      <c r="O20" s="33"/>
    </row>
    <row r="21" spans="2:15" ht="18.95" customHeight="1">
      <c r="B21" s="39">
        <v>0.54166666666666663</v>
      </c>
      <c r="C21" s="82">
        <v>4512077</v>
      </c>
      <c r="D21" s="40">
        <f>+C21-C16</f>
        <v>540</v>
      </c>
      <c r="E21" s="92">
        <f>+D21*1000/5/3600</f>
        <v>30</v>
      </c>
      <c r="F21" s="41"/>
      <c r="G21" s="140"/>
      <c r="H21" s="141"/>
      <c r="I21" s="4"/>
      <c r="J21" s="29"/>
      <c r="K21" s="4"/>
      <c r="L21" s="4"/>
      <c r="M21" s="4"/>
      <c r="N21" s="4"/>
      <c r="O21" s="33"/>
    </row>
    <row r="22" spans="2:15" ht="18.95" customHeight="1">
      <c r="B22" s="30">
        <v>0.58333333333333337</v>
      </c>
      <c r="C22" s="5">
        <v>0</v>
      </c>
      <c r="D22" s="31">
        <v>0</v>
      </c>
      <c r="E22" s="31">
        <v>0</v>
      </c>
      <c r="F22" s="11"/>
      <c r="G22" s="127"/>
      <c r="H22" s="128"/>
      <c r="I22" s="4"/>
      <c r="J22" s="29"/>
      <c r="K22" s="4"/>
      <c r="L22" s="4"/>
      <c r="M22" s="4"/>
      <c r="N22" s="4"/>
      <c r="O22" s="34"/>
    </row>
    <row r="23" spans="2:15" ht="18.95" customHeight="1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27"/>
      <c r="H23" s="128"/>
      <c r="I23" s="4"/>
      <c r="J23" s="29"/>
      <c r="K23" s="4"/>
      <c r="L23" s="4"/>
      <c r="M23" s="4"/>
      <c r="N23" s="4"/>
      <c r="O23" s="34"/>
    </row>
    <row r="24" spans="2:15" ht="18.95" customHeight="1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27"/>
      <c r="H24" s="128"/>
      <c r="I24" s="4"/>
      <c r="J24" s="29"/>
      <c r="K24" s="4"/>
      <c r="L24" s="4"/>
      <c r="M24" s="4"/>
      <c r="N24" s="4"/>
      <c r="O24" s="34"/>
    </row>
    <row r="25" spans="2:15" ht="18.95" customHeight="1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27"/>
      <c r="H25" s="128"/>
      <c r="I25" s="4"/>
      <c r="J25" s="29"/>
      <c r="K25" s="4"/>
      <c r="L25" s="4"/>
      <c r="M25" s="4"/>
      <c r="N25" s="4"/>
      <c r="O25" s="34"/>
    </row>
    <row r="26" spans="2:15" ht="18.95" customHeight="1">
      <c r="B26" s="39">
        <v>0.75</v>
      </c>
      <c r="C26" s="82">
        <v>4512653</v>
      </c>
      <c r="D26" s="40">
        <f>+C26-C21</f>
        <v>576</v>
      </c>
      <c r="E26" s="92">
        <f>+D26*1000/5/3600</f>
        <v>32</v>
      </c>
      <c r="F26" s="41"/>
      <c r="G26" s="140"/>
      <c r="H26" s="141"/>
      <c r="I26" s="4"/>
      <c r="J26" s="29"/>
      <c r="K26" s="4"/>
      <c r="L26" s="4"/>
      <c r="M26" s="4"/>
      <c r="N26" s="4"/>
      <c r="O26" s="33"/>
    </row>
    <row r="27" spans="2:15" ht="18.95" customHeight="1">
      <c r="B27" s="30">
        <v>0.79166666666666663</v>
      </c>
      <c r="C27" s="5">
        <v>0</v>
      </c>
      <c r="D27" s="31">
        <v>0</v>
      </c>
      <c r="E27" s="31">
        <v>0</v>
      </c>
      <c r="F27" s="11"/>
      <c r="G27" s="127"/>
      <c r="H27" s="128"/>
      <c r="I27" s="4"/>
      <c r="J27" s="29"/>
      <c r="K27" s="4"/>
      <c r="L27" s="4"/>
      <c r="M27" s="4"/>
      <c r="N27" s="4"/>
      <c r="O27" s="34"/>
    </row>
    <row r="28" spans="2:15" ht="18.95" customHeight="1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27"/>
      <c r="H28" s="128"/>
      <c r="I28" s="4"/>
      <c r="J28" s="29"/>
      <c r="K28" s="4"/>
      <c r="L28" s="4"/>
      <c r="M28" s="4"/>
      <c r="N28" s="4"/>
      <c r="O28" s="34"/>
    </row>
    <row r="29" spans="2:15" ht="18.95" customHeight="1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27"/>
      <c r="H29" s="128"/>
      <c r="I29" s="4"/>
      <c r="J29" s="29"/>
      <c r="K29" s="4"/>
      <c r="L29" s="4"/>
      <c r="M29" s="4"/>
      <c r="N29" s="4"/>
      <c r="O29" s="34"/>
    </row>
    <row r="30" spans="2:15" ht="18.95" customHeight="1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27"/>
      <c r="H30" s="128"/>
      <c r="I30" s="4"/>
      <c r="J30" s="29"/>
      <c r="K30" s="4"/>
      <c r="L30" s="4"/>
      <c r="M30" s="4"/>
      <c r="N30" s="4"/>
      <c r="O30" s="34"/>
    </row>
    <row r="31" spans="2:15" ht="18.95" customHeight="1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27"/>
      <c r="H31" s="128"/>
      <c r="I31" s="4"/>
      <c r="J31" s="29"/>
      <c r="K31" s="4"/>
      <c r="L31" s="4"/>
      <c r="M31" s="4"/>
      <c r="N31" s="4"/>
      <c r="O31" s="34"/>
    </row>
    <row r="32" spans="2:15" ht="18.95" customHeight="1" thickBot="1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29"/>
      <c r="H32" s="130"/>
      <c r="I32" s="4"/>
      <c r="J32" s="29"/>
      <c r="K32" s="4"/>
      <c r="L32" s="4"/>
      <c r="M32" s="4"/>
      <c r="N32" s="4"/>
      <c r="O32" s="34"/>
    </row>
    <row r="33" spans="2:15" ht="18.95" customHeight="1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8.95" customHeight="1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8.95" customHeight="1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8.95" customHeight="1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8.95" customHeight="1">
      <c r="B37" s="37"/>
      <c r="C37" s="34"/>
      <c r="D37" s="34"/>
      <c r="E37" s="34"/>
      <c r="F37" s="34"/>
      <c r="G37" s="34"/>
      <c r="H37" s="34" t="s">
        <v>38</v>
      </c>
      <c r="I37" s="34"/>
      <c r="J37" s="34"/>
      <c r="K37" s="34"/>
      <c r="L37" s="34"/>
      <c r="M37" s="34"/>
      <c r="N37" s="4"/>
      <c r="O37" s="34"/>
    </row>
    <row r="38" spans="2:15" ht="18.95" customHeight="1">
      <c r="B38" s="37"/>
      <c r="N38" s="4"/>
    </row>
    <row r="39" spans="2:15" ht="18.95" customHeight="1">
      <c r="B39" s="37"/>
      <c r="N39" s="4"/>
    </row>
    <row r="40" spans="2:15" ht="18.95" customHeight="1">
      <c r="B40" s="37"/>
      <c r="N40" s="4"/>
    </row>
    <row r="41" spans="2:15" ht="18.95" customHeight="1">
      <c r="B41" s="37"/>
      <c r="N41" s="4"/>
    </row>
    <row r="42" spans="2:15" ht="18.95" customHeight="1">
      <c r="B42" s="37"/>
      <c r="N42" s="4"/>
    </row>
    <row r="43" spans="2:15" ht="18.95" customHeight="1">
      <c r="B43" s="37"/>
      <c r="N43" s="4"/>
    </row>
  </sheetData>
  <sheetProtection selectLockedCells="1"/>
  <mergeCells count="29">
    <mergeCell ref="G28:H28"/>
    <mergeCell ref="G29:H29"/>
    <mergeCell ref="G30:H30"/>
    <mergeCell ref="G31:H31"/>
    <mergeCell ref="G32:H32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</mergeCells>
  <conditionalFormatting sqref="N9:N32">
    <cfRule type="cellIs" dxfId="22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0"/>
  <dimension ref="B1:R43"/>
  <sheetViews>
    <sheetView showGridLines="0" showWhiteSpace="0" topLeftCell="A4" zoomScale="70" zoomScaleNormal="70" zoomScalePageLayoutView="70" workbookViewId="0">
      <selection activeCell="C8" sqref="C8"/>
    </sheetView>
  </sheetViews>
  <sheetFormatPr defaultColWidth="11.42578125" defaultRowHeight="14.45"/>
  <cols>
    <col min="1" max="1" width="1.28515625" customWidth="1"/>
    <col min="2" max="2" width="25.85546875" bestFit="1" customWidth="1"/>
    <col min="3" max="5" width="18.7109375" customWidth="1"/>
    <col min="6" max="6" width="93.5703125" customWidth="1"/>
    <col min="7" max="7" width="10.7109375" customWidth="1"/>
    <col min="8" max="8" width="14.42578125" customWidth="1"/>
    <col min="9" max="9" width="10.7109375" customWidth="1"/>
    <col min="10" max="10" width="2.7109375" customWidth="1"/>
    <col min="11" max="11" width="10.7109375" customWidth="1"/>
    <col min="12" max="12" width="14.5703125" customWidth="1"/>
    <col min="13" max="13" width="10.7109375" customWidth="1"/>
    <col min="14" max="14" width="18" customWidth="1"/>
    <col min="15" max="15" width="68.7109375" customWidth="1"/>
  </cols>
  <sheetData>
    <row r="1" spans="2:18" ht="15" customHeight="1" thickBot="1">
      <c r="C1" t="s">
        <v>19</v>
      </c>
    </row>
    <row r="2" spans="2:18" ht="18.75" customHeight="1">
      <c r="B2" s="123"/>
      <c r="C2" s="124"/>
      <c r="D2" s="131" t="s">
        <v>30</v>
      </c>
      <c r="E2" s="132"/>
      <c r="F2" s="132"/>
      <c r="G2" s="132"/>
      <c r="H2" s="133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>
      <c r="B3" s="125"/>
      <c r="C3" s="126"/>
      <c r="D3" s="134"/>
      <c r="E3" s="135"/>
      <c r="F3" s="135"/>
      <c r="G3" s="135"/>
      <c r="H3" s="136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>
      <c r="B5" s="17" t="s">
        <v>5</v>
      </c>
      <c r="C5" s="18" t="s">
        <v>6</v>
      </c>
      <c r="D5" s="137" t="s">
        <v>31</v>
      </c>
      <c r="E5" s="138"/>
      <c r="F5" s="138"/>
      <c r="G5" s="138"/>
      <c r="H5" s="139"/>
      <c r="I5" s="19"/>
      <c r="J5" s="19"/>
      <c r="K5" s="19"/>
      <c r="L5" s="19"/>
      <c r="M5" s="19"/>
      <c r="N5" s="16"/>
      <c r="O5" s="16"/>
      <c r="P5" s="1"/>
    </row>
    <row r="6" spans="2:18" ht="6" customHeight="1" thickBot="1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>
      <c r="B7" s="21" t="s">
        <v>47</v>
      </c>
      <c r="C7" s="22" t="s">
        <v>33</v>
      </c>
      <c r="D7" s="23" t="s">
        <v>34</v>
      </c>
      <c r="E7" s="24" t="s">
        <v>15</v>
      </c>
      <c r="F7" s="25" t="s">
        <v>35</v>
      </c>
      <c r="G7" s="119" t="s">
        <v>36</v>
      </c>
      <c r="H7" s="120"/>
      <c r="I7" s="26"/>
      <c r="J7" s="26"/>
      <c r="K7" s="4"/>
      <c r="L7" s="26"/>
      <c r="M7" s="26"/>
      <c r="N7" s="26"/>
      <c r="O7" s="26"/>
      <c r="P7" s="2"/>
    </row>
    <row r="8" spans="2:18" ht="15" customHeight="1">
      <c r="B8" s="27" t="s">
        <v>37</v>
      </c>
      <c r="C8" s="38">
        <f>+'Día 9'!C26</f>
        <v>4512653</v>
      </c>
      <c r="D8" s="28" t="s">
        <v>19</v>
      </c>
      <c r="E8" s="28"/>
      <c r="F8" s="8" t="s">
        <v>19</v>
      </c>
      <c r="G8" s="121"/>
      <c r="H8" s="122"/>
      <c r="I8" s="29"/>
      <c r="J8" s="29"/>
      <c r="K8" s="4"/>
      <c r="L8" s="4"/>
      <c r="M8" s="4"/>
      <c r="N8" s="7"/>
      <c r="O8" s="7"/>
    </row>
    <row r="9" spans="2:18" ht="18.95" customHeight="1">
      <c r="B9" s="30">
        <v>4.1666666666666664E-2</v>
      </c>
      <c r="C9" s="5">
        <v>0</v>
      </c>
      <c r="D9" s="31" t="s">
        <v>19</v>
      </c>
      <c r="E9" s="31" t="s">
        <v>19</v>
      </c>
      <c r="F9" s="9" t="s">
        <v>19</v>
      </c>
      <c r="G9" s="127"/>
      <c r="H9" s="128"/>
      <c r="I9" s="4"/>
      <c r="J9" s="29"/>
      <c r="K9" s="4"/>
      <c r="L9" s="4"/>
      <c r="M9" s="4"/>
      <c r="N9" s="4"/>
      <c r="O9" s="32"/>
      <c r="P9" s="3" t="s">
        <v>19</v>
      </c>
    </row>
    <row r="10" spans="2:18" ht="18.95" customHeight="1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27"/>
      <c r="H10" s="128"/>
      <c r="I10" s="4"/>
      <c r="J10" s="29"/>
      <c r="K10" s="4"/>
      <c r="L10" s="4"/>
      <c r="M10" s="4"/>
      <c r="N10" s="4"/>
      <c r="O10" s="33"/>
    </row>
    <row r="11" spans="2:18" ht="18.95" customHeight="1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27"/>
      <c r="H11" s="128"/>
      <c r="I11" s="4"/>
      <c r="J11" s="29"/>
      <c r="K11" s="4"/>
      <c r="L11" s="4"/>
      <c r="M11" s="4"/>
      <c r="N11" s="4"/>
      <c r="O11" s="33"/>
      <c r="R11" t="s">
        <v>19</v>
      </c>
    </row>
    <row r="12" spans="2:18" ht="18.95" customHeight="1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27"/>
      <c r="H12" s="128"/>
      <c r="I12" s="4"/>
      <c r="J12" s="29"/>
      <c r="K12" s="4"/>
      <c r="L12" s="4"/>
      <c r="M12" s="4"/>
      <c r="N12" s="4"/>
      <c r="O12" s="33"/>
    </row>
    <row r="13" spans="2:18" ht="18.95" customHeight="1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19</v>
      </c>
      <c r="G13" s="127"/>
      <c r="H13" s="128"/>
      <c r="I13" s="4"/>
      <c r="J13" s="29"/>
      <c r="K13" s="4"/>
      <c r="L13" s="4"/>
      <c r="M13" s="4"/>
      <c r="N13" s="4"/>
      <c r="O13" s="33"/>
    </row>
    <row r="14" spans="2:18" ht="18.95" customHeight="1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19</v>
      </c>
      <c r="G14" s="127"/>
      <c r="H14" s="128"/>
      <c r="I14" s="4"/>
      <c r="J14" s="29"/>
      <c r="K14" s="4"/>
      <c r="L14" s="4"/>
      <c r="M14" s="4"/>
      <c r="N14" s="4"/>
      <c r="O14" s="33"/>
    </row>
    <row r="15" spans="2:18" ht="18.95" customHeight="1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27"/>
      <c r="H15" s="128"/>
      <c r="I15" s="4"/>
      <c r="J15" s="29"/>
      <c r="K15" s="4"/>
      <c r="L15" s="4"/>
      <c r="M15" s="4"/>
      <c r="N15" s="4"/>
      <c r="O15" s="33"/>
    </row>
    <row r="16" spans="2:18" ht="18.95" customHeight="1">
      <c r="B16" s="78">
        <v>0.33333333333333298</v>
      </c>
      <c r="C16" s="82">
        <v>4514274</v>
      </c>
      <c r="D16" s="40">
        <f>+C16-C8</f>
        <v>1621</v>
      </c>
      <c r="E16" s="92">
        <f>+D16*1000/14/3600</f>
        <v>32.162698412698411</v>
      </c>
      <c r="F16" s="41"/>
      <c r="G16" s="140"/>
      <c r="H16" s="141"/>
      <c r="I16" s="4"/>
      <c r="J16" s="29"/>
      <c r="K16" s="4"/>
      <c r="L16" s="4"/>
      <c r="M16" s="4"/>
      <c r="N16" s="4"/>
      <c r="O16" s="33"/>
    </row>
    <row r="17" spans="2:15" ht="18.95" customHeight="1">
      <c r="B17" s="30">
        <v>0.375</v>
      </c>
      <c r="C17" s="5">
        <v>0</v>
      </c>
      <c r="D17" s="31">
        <v>0</v>
      </c>
      <c r="E17" s="31">
        <v>0</v>
      </c>
      <c r="F17" s="10"/>
      <c r="G17" s="127"/>
      <c r="H17" s="128"/>
      <c r="I17" s="4"/>
      <c r="J17" s="29"/>
      <c r="K17" s="4"/>
      <c r="L17" s="4"/>
      <c r="M17" s="4"/>
      <c r="N17" s="4"/>
      <c r="O17" s="33"/>
    </row>
    <row r="18" spans="2:15" ht="18.95" customHeight="1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27"/>
      <c r="H18" s="128"/>
      <c r="I18" s="4"/>
      <c r="J18" s="29"/>
      <c r="K18" s="4"/>
      <c r="L18" s="4"/>
      <c r="M18" s="4"/>
      <c r="N18" s="4"/>
      <c r="O18" s="33"/>
    </row>
    <row r="19" spans="2:15" ht="18.95" customHeight="1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27"/>
      <c r="H19" s="128"/>
      <c r="I19" s="4"/>
      <c r="J19" s="29"/>
      <c r="K19" s="4"/>
      <c r="L19" s="4"/>
      <c r="M19" s="4"/>
      <c r="N19" s="4"/>
      <c r="O19" s="33"/>
    </row>
    <row r="20" spans="2:15" ht="18.95" customHeight="1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27"/>
      <c r="H20" s="128"/>
      <c r="I20" s="4"/>
      <c r="J20" s="29"/>
      <c r="K20" s="4"/>
      <c r="L20" s="4"/>
      <c r="M20" s="4"/>
      <c r="N20" s="4"/>
      <c r="O20" s="33"/>
    </row>
    <row r="21" spans="2:15" ht="18.95" customHeight="1">
      <c r="B21" s="39">
        <v>0.54166666666666663</v>
      </c>
      <c r="C21" s="82">
        <v>4514851</v>
      </c>
      <c r="D21" s="40">
        <f>+C21-C16</f>
        <v>577</v>
      </c>
      <c r="E21" s="92">
        <f>+D21*1000/5/3600</f>
        <v>32.055555555555557</v>
      </c>
      <c r="F21" s="41"/>
      <c r="G21" s="140"/>
      <c r="H21" s="141"/>
      <c r="I21" s="4"/>
      <c r="J21" s="29"/>
      <c r="K21" s="4"/>
      <c r="L21" s="4"/>
      <c r="M21" s="4"/>
      <c r="N21" s="4"/>
      <c r="O21" s="33"/>
    </row>
    <row r="22" spans="2:15" ht="18.95" customHeight="1">
      <c r="B22" s="30">
        <v>0.58333333333333337</v>
      </c>
      <c r="C22" s="5">
        <v>0</v>
      </c>
      <c r="D22" s="31">
        <v>0</v>
      </c>
      <c r="E22" s="31">
        <v>0</v>
      </c>
      <c r="F22" s="11"/>
      <c r="G22" s="127"/>
      <c r="H22" s="128"/>
      <c r="I22" s="4"/>
      <c r="J22" s="29"/>
      <c r="K22" s="4"/>
      <c r="L22" s="4"/>
      <c r="M22" s="4"/>
      <c r="N22" s="4"/>
      <c r="O22" s="34"/>
    </row>
    <row r="23" spans="2:15" ht="18.95" customHeight="1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27"/>
      <c r="H23" s="128"/>
      <c r="I23" s="4"/>
      <c r="J23" s="29"/>
      <c r="K23" s="4"/>
      <c r="L23" s="4"/>
      <c r="M23" s="4"/>
      <c r="N23" s="4"/>
      <c r="O23" s="34"/>
    </row>
    <row r="24" spans="2:15" ht="18.95" customHeight="1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27"/>
      <c r="H24" s="128"/>
      <c r="I24" s="4"/>
      <c r="J24" s="29"/>
      <c r="K24" s="4"/>
      <c r="L24" s="4"/>
      <c r="M24" s="4"/>
      <c r="N24" s="4"/>
      <c r="O24" s="34"/>
    </row>
    <row r="25" spans="2:15" ht="18.95" customHeight="1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27"/>
      <c r="H25" s="128"/>
      <c r="I25" s="4"/>
      <c r="J25" s="29"/>
      <c r="K25" s="4"/>
      <c r="L25" s="4"/>
      <c r="M25" s="4"/>
      <c r="N25" s="4"/>
      <c r="O25" s="34"/>
    </row>
    <row r="26" spans="2:15" ht="18.95" customHeight="1">
      <c r="B26" s="39">
        <v>0.75</v>
      </c>
      <c r="C26" s="82">
        <v>4515415</v>
      </c>
      <c r="D26" s="40">
        <f>+C26-C21</f>
        <v>564</v>
      </c>
      <c r="E26" s="92">
        <f>+D26*1000/5/3600</f>
        <v>31.333333333333332</v>
      </c>
      <c r="F26" s="41"/>
      <c r="G26" s="140"/>
      <c r="H26" s="141"/>
      <c r="I26" s="4"/>
      <c r="J26" s="29"/>
      <c r="K26" s="4"/>
      <c r="L26" s="4"/>
      <c r="M26" s="4"/>
      <c r="N26" s="4"/>
      <c r="O26" s="33"/>
    </row>
    <row r="27" spans="2:15" ht="18.95" customHeight="1">
      <c r="B27" s="30">
        <v>0.79166666666666663</v>
      </c>
      <c r="C27" s="5">
        <v>0</v>
      </c>
      <c r="D27" s="31">
        <v>0</v>
      </c>
      <c r="E27" s="31">
        <v>0</v>
      </c>
      <c r="F27" s="11"/>
      <c r="G27" s="127"/>
      <c r="H27" s="128"/>
      <c r="I27" s="4"/>
      <c r="J27" s="29"/>
      <c r="K27" s="4"/>
      <c r="L27" s="4"/>
      <c r="M27" s="4"/>
      <c r="N27" s="4"/>
      <c r="O27" s="34"/>
    </row>
    <row r="28" spans="2:15" ht="18.95" customHeight="1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27"/>
      <c r="H28" s="128"/>
      <c r="I28" s="4"/>
      <c r="J28" s="29"/>
      <c r="K28" s="4"/>
      <c r="L28" s="4"/>
      <c r="M28" s="4"/>
      <c r="N28" s="4"/>
      <c r="O28" s="34"/>
    </row>
    <row r="29" spans="2:15" ht="18.95" customHeight="1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27"/>
      <c r="H29" s="128"/>
      <c r="I29" s="4"/>
      <c r="J29" s="29"/>
      <c r="K29" s="4"/>
      <c r="L29" s="4"/>
      <c r="M29" s="4"/>
      <c r="N29" s="4"/>
      <c r="O29" s="34"/>
    </row>
    <row r="30" spans="2:15" ht="18.95" customHeight="1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27"/>
      <c r="H30" s="128"/>
      <c r="I30" s="4"/>
      <c r="J30" s="29"/>
      <c r="K30" s="4"/>
      <c r="L30" s="4"/>
      <c r="M30" s="4"/>
      <c r="N30" s="4"/>
      <c r="O30" s="34"/>
    </row>
    <row r="31" spans="2:15" ht="18.95" customHeight="1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27"/>
      <c r="H31" s="128"/>
      <c r="I31" s="4"/>
      <c r="J31" s="29"/>
      <c r="K31" s="4"/>
      <c r="L31" s="4"/>
      <c r="M31" s="4"/>
      <c r="N31" s="4"/>
      <c r="O31" s="34"/>
    </row>
    <row r="32" spans="2:15" ht="18.95" customHeight="1" thickBot="1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29"/>
      <c r="H32" s="130"/>
      <c r="I32" s="4"/>
      <c r="J32" s="29"/>
      <c r="K32" s="4"/>
      <c r="L32" s="4"/>
      <c r="M32" s="4"/>
      <c r="N32" s="4"/>
      <c r="O32" s="34"/>
    </row>
    <row r="33" spans="2:15" ht="18.95" customHeight="1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8.95" customHeight="1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8.95" customHeight="1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8.95" customHeight="1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8.95" customHeight="1">
      <c r="B37" s="37"/>
      <c r="C37" s="34"/>
      <c r="D37" s="34"/>
      <c r="E37" s="34"/>
      <c r="F37" s="34"/>
      <c r="G37" s="34"/>
      <c r="H37" s="34" t="s">
        <v>38</v>
      </c>
      <c r="I37" s="34"/>
      <c r="J37" s="34"/>
      <c r="K37" s="34"/>
      <c r="L37" s="34"/>
      <c r="M37" s="34"/>
      <c r="N37" s="4"/>
      <c r="O37" s="34"/>
    </row>
    <row r="38" spans="2:15" ht="18.95" customHeight="1">
      <c r="B38" s="37"/>
      <c r="N38" s="4"/>
    </row>
    <row r="39" spans="2:15" ht="18.95" customHeight="1">
      <c r="B39" s="37"/>
      <c r="N39" s="4"/>
    </row>
    <row r="40" spans="2:15" ht="18.95" customHeight="1">
      <c r="B40" s="37"/>
      <c r="N40" s="4"/>
    </row>
    <row r="41" spans="2:15" ht="18.95" customHeight="1">
      <c r="B41" s="37"/>
      <c r="N41" s="4"/>
    </row>
    <row r="42" spans="2:15" ht="18.95" customHeight="1">
      <c r="B42" s="37"/>
      <c r="N42" s="4"/>
    </row>
    <row r="43" spans="2:15" ht="18.95" customHeight="1">
      <c r="B43" s="37"/>
      <c r="N43" s="4"/>
    </row>
  </sheetData>
  <sheetProtection selectLockedCells="1"/>
  <mergeCells count="29">
    <mergeCell ref="G28:H28"/>
    <mergeCell ref="G29:H29"/>
    <mergeCell ref="G30:H30"/>
    <mergeCell ref="G31:H31"/>
    <mergeCell ref="G32:H32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</mergeCells>
  <conditionalFormatting sqref="N9:N32">
    <cfRule type="cellIs" dxfId="21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1"/>
  <dimension ref="B1:R43"/>
  <sheetViews>
    <sheetView showGridLines="0" showWhiteSpace="0" topLeftCell="A5" zoomScale="70" zoomScaleNormal="70" zoomScalePageLayoutView="70" workbookViewId="0">
      <selection activeCell="C8" sqref="C8"/>
    </sheetView>
  </sheetViews>
  <sheetFormatPr defaultColWidth="11.42578125" defaultRowHeight="14.45"/>
  <cols>
    <col min="1" max="1" width="1.28515625" customWidth="1"/>
    <col min="2" max="2" width="25.85546875" bestFit="1" customWidth="1"/>
    <col min="3" max="5" width="18.7109375" customWidth="1"/>
    <col min="6" max="6" width="93.5703125" customWidth="1"/>
    <col min="7" max="7" width="10.7109375" customWidth="1"/>
    <col min="8" max="8" width="14.42578125" customWidth="1"/>
    <col min="9" max="9" width="10.7109375" customWidth="1"/>
    <col min="10" max="10" width="2.7109375" customWidth="1"/>
    <col min="11" max="11" width="10.7109375" customWidth="1"/>
    <col min="12" max="12" width="14.5703125" customWidth="1"/>
    <col min="13" max="13" width="10.7109375" customWidth="1"/>
    <col min="14" max="14" width="18" customWidth="1"/>
    <col min="15" max="15" width="68.7109375" customWidth="1"/>
  </cols>
  <sheetData>
    <row r="1" spans="2:18" ht="15" customHeight="1" thickBot="1">
      <c r="C1" t="s">
        <v>19</v>
      </c>
    </row>
    <row r="2" spans="2:18" ht="18.75" customHeight="1">
      <c r="B2" s="123"/>
      <c r="C2" s="124"/>
      <c r="D2" s="131" t="s">
        <v>30</v>
      </c>
      <c r="E2" s="132"/>
      <c r="F2" s="132"/>
      <c r="G2" s="132"/>
      <c r="H2" s="133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>
      <c r="B3" s="125"/>
      <c r="C3" s="126"/>
      <c r="D3" s="134"/>
      <c r="E3" s="135"/>
      <c r="F3" s="135"/>
      <c r="G3" s="135"/>
      <c r="H3" s="136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>
      <c r="B5" s="17" t="s">
        <v>5</v>
      </c>
      <c r="C5" s="18" t="s">
        <v>6</v>
      </c>
      <c r="D5" s="137" t="s">
        <v>31</v>
      </c>
      <c r="E5" s="138"/>
      <c r="F5" s="138"/>
      <c r="G5" s="138"/>
      <c r="H5" s="139"/>
      <c r="I5" s="19"/>
      <c r="J5" s="19"/>
      <c r="K5" s="19"/>
      <c r="L5" s="19"/>
      <c r="M5" s="19"/>
      <c r="N5" s="16"/>
      <c r="O5" s="16"/>
      <c r="P5" s="1"/>
    </row>
    <row r="6" spans="2:18" ht="6" customHeight="1" thickBot="1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>
      <c r="B7" s="21" t="s">
        <v>48</v>
      </c>
      <c r="C7" s="22" t="s">
        <v>33</v>
      </c>
      <c r="D7" s="23" t="s">
        <v>34</v>
      </c>
      <c r="E7" s="24" t="s">
        <v>15</v>
      </c>
      <c r="F7" s="25" t="s">
        <v>35</v>
      </c>
      <c r="G7" s="119" t="s">
        <v>36</v>
      </c>
      <c r="H7" s="120"/>
      <c r="I7" s="26"/>
      <c r="J7" s="26"/>
      <c r="K7" s="4"/>
      <c r="L7" s="26"/>
      <c r="M7" s="26"/>
      <c r="N7" s="26"/>
      <c r="O7" s="26"/>
      <c r="P7" s="2"/>
    </row>
    <row r="8" spans="2:18" ht="15" customHeight="1">
      <c r="B8" s="27" t="s">
        <v>37</v>
      </c>
      <c r="C8" s="38">
        <f>+'Día 10'!C26</f>
        <v>4515415</v>
      </c>
      <c r="D8" s="28" t="s">
        <v>19</v>
      </c>
      <c r="E8" s="28"/>
      <c r="F8" s="8" t="s">
        <v>19</v>
      </c>
      <c r="G8" s="121"/>
      <c r="H8" s="122"/>
      <c r="I8" s="29"/>
      <c r="J8" s="29"/>
      <c r="K8" s="4"/>
      <c r="L8" s="4"/>
      <c r="M8" s="4"/>
      <c r="N8" s="7"/>
      <c r="O8" s="7"/>
    </row>
    <row r="9" spans="2:18" ht="18.95" customHeight="1">
      <c r="B9" s="30">
        <v>4.1666666666666664E-2</v>
      </c>
      <c r="C9" s="5">
        <v>0</v>
      </c>
      <c r="D9" s="31" t="s">
        <v>19</v>
      </c>
      <c r="E9" s="31" t="s">
        <v>19</v>
      </c>
      <c r="F9" s="9" t="s">
        <v>19</v>
      </c>
      <c r="G9" s="127"/>
      <c r="H9" s="128"/>
      <c r="I9" s="4"/>
      <c r="J9" s="29"/>
      <c r="K9" s="4"/>
      <c r="L9" s="4"/>
      <c r="M9" s="4"/>
      <c r="N9" s="4"/>
      <c r="O9" s="32"/>
      <c r="P9" s="3" t="s">
        <v>19</v>
      </c>
    </row>
    <row r="10" spans="2:18" ht="18.95" customHeight="1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27"/>
      <c r="H10" s="128"/>
      <c r="I10" s="4"/>
      <c r="J10" s="29"/>
      <c r="K10" s="4"/>
      <c r="L10" s="4"/>
      <c r="M10" s="4"/>
      <c r="N10" s="4"/>
      <c r="O10" s="33"/>
    </row>
    <row r="11" spans="2:18" ht="18.95" customHeight="1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27"/>
      <c r="H11" s="128"/>
      <c r="I11" s="4"/>
      <c r="J11" s="29"/>
      <c r="K11" s="4"/>
      <c r="L11" s="4"/>
      <c r="M11" s="4"/>
      <c r="N11" s="4"/>
      <c r="O11" s="33"/>
      <c r="R11" t="s">
        <v>19</v>
      </c>
    </row>
    <row r="12" spans="2:18" ht="18.95" customHeight="1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27"/>
      <c r="H12" s="128"/>
      <c r="I12" s="4"/>
      <c r="J12" s="29"/>
      <c r="K12" s="4"/>
      <c r="L12" s="4"/>
      <c r="M12" s="4"/>
      <c r="N12" s="4"/>
      <c r="O12" s="33"/>
    </row>
    <row r="13" spans="2:18" ht="18.95" customHeight="1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19</v>
      </c>
      <c r="G13" s="127"/>
      <c r="H13" s="128"/>
      <c r="I13" s="4"/>
      <c r="J13" s="29"/>
      <c r="K13" s="4"/>
      <c r="L13" s="4"/>
      <c r="M13" s="4"/>
      <c r="N13" s="4"/>
      <c r="O13" s="33"/>
    </row>
    <row r="14" spans="2:18" ht="18.95" customHeight="1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19</v>
      </c>
      <c r="G14" s="127"/>
      <c r="H14" s="128"/>
      <c r="I14" s="4"/>
      <c r="J14" s="29"/>
      <c r="K14" s="4"/>
      <c r="L14" s="4"/>
      <c r="M14" s="4"/>
      <c r="N14" s="4"/>
      <c r="O14" s="33"/>
    </row>
    <row r="15" spans="2:18" ht="18.95" customHeight="1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27"/>
      <c r="H15" s="128"/>
      <c r="I15" s="4"/>
      <c r="J15" s="29"/>
      <c r="K15" s="4"/>
      <c r="L15" s="4"/>
      <c r="M15" s="4"/>
      <c r="N15" s="4"/>
      <c r="O15" s="33"/>
    </row>
    <row r="16" spans="2:18" ht="18.95" customHeight="1">
      <c r="B16" s="39">
        <v>0.33333333333333331</v>
      </c>
      <c r="C16" s="82">
        <v>4517051</v>
      </c>
      <c r="D16" s="40">
        <f>+C16-C8</f>
        <v>1636</v>
      </c>
      <c r="E16" s="92">
        <f>+D16*1000/14/3600</f>
        <v>32.460317460317462</v>
      </c>
      <c r="F16" s="41"/>
      <c r="G16" s="140"/>
      <c r="H16" s="141"/>
      <c r="I16" s="4"/>
      <c r="J16" s="29"/>
      <c r="K16" s="4"/>
      <c r="L16" s="4"/>
      <c r="M16" s="4"/>
      <c r="N16" s="4"/>
      <c r="O16" s="33"/>
    </row>
    <row r="17" spans="2:15" ht="18.95" customHeight="1">
      <c r="B17" s="30">
        <v>0.375</v>
      </c>
      <c r="C17" s="5">
        <v>0</v>
      </c>
      <c r="D17" s="31">
        <v>0</v>
      </c>
      <c r="E17" s="31">
        <v>0</v>
      </c>
      <c r="F17" s="10"/>
      <c r="G17" s="127"/>
      <c r="H17" s="128"/>
      <c r="I17" s="4"/>
      <c r="J17" s="29"/>
      <c r="K17" s="4"/>
      <c r="L17" s="4"/>
      <c r="M17" s="4"/>
      <c r="N17" s="4"/>
      <c r="O17" s="33"/>
    </row>
    <row r="18" spans="2:15" ht="18.95" customHeight="1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27"/>
      <c r="H18" s="128"/>
      <c r="I18" s="4"/>
      <c r="J18" s="29"/>
      <c r="K18" s="4"/>
      <c r="L18" s="4"/>
      <c r="M18" s="4"/>
      <c r="N18" s="4"/>
      <c r="O18" s="33"/>
    </row>
    <row r="19" spans="2:15" ht="18.95" customHeight="1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27"/>
      <c r="H19" s="128"/>
      <c r="I19" s="4"/>
      <c r="J19" s="29"/>
      <c r="K19" s="4"/>
      <c r="L19" s="4"/>
      <c r="M19" s="4"/>
      <c r="N19" s="4"/>
      <c r="O19" s="33"/>
    </row>
    <row r="20" spans="2:15" ht="18.95" customHeight="1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27"/>
      <c r="H20" s="128"/>
      <c r="I20" s="4"/>
      <c r="J20" s="29"/>
      <c r="K20" s="4"/>
      <c r="L20" s="4"/>
      <c r="M20" s="4"/>
      <c r="N20" s="4"/>
      <c r="O20" s="33"/>
    </row>
    <row r="21" spans="2:15" ht="18.95" customHeight="1">
      <c r="B21" s="39">
        <v>0.54166666666666663</v>
      </c>
      <c r="C21" s="82">
        <v>4517631</v>
      </c>
      <c r="D21" s="40">
        <f>+C21-C16</f>
        <v>580</v>
      </c>
      <c r="E21" s="92">
        <f>+D21*1000/5/3600</f>
        <v>32.222222222222221</v>
      </c>
      <c r="F21" s="41"/>
      <c r="G21" s="140"/>
      <c r="H21" s="141"/>
      <c r="I21" s="4"/>
      <c r="J21" s="29"/>
      <c r="K21" s="4"/>
      <c r="L21" s="4"/>
      <c r="M21" s="4"/>
      <c r="N21" s="4"/>
      <c r="O21" s="33"/>
    </row>
    <row r="22" spans="2:15" ht="18.95" customHeight="1">
      <c r="B22" s="30">
        <v>0.58333333333333337</v>
      </c>
      <c r="C22" s="5">
        <v>0</v>
      </c>
      <c r="D22" s="31">
        <v>0</v>
      </c>
      <c r="E22" s="31">
        <v>0</v>
      </c>
      <c r="F22" s="11"/>
      <c r="G22" s="127"/>
      <c r="H22" s="128"/>
      <c r="I22" s="4"/>
      <c r="J22" s="29"/>
      <c r="K22" s="4"/>
      <c r="L22" s="4"/>
      <c r="M22" s="4"/>
      <c r="N22" s="4"/>
      <c r="O22" s="34"/>
    </row>
    <row r="23" spans="2:15" ht="18.95" customHeight="1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27"/>
      <c r="H23" s="128"/>
      <c r="I23" s="4"/>
      <c r="J23" s="29"/>
      <c r="K23" s="4"/>
      <c r="L23" s="4"/>
      <c r="M23" s="4"/>
      <c r="N23" s="4"/>
      <c r="O23" s="34"/>
    </row>
    <row r="24" spans="2:15" ht="18.95" customHeight="1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27"/>
      <c r="H24" s="128"/>
      <c r="I24" s="4"/>
      <c r="J24" s="29"/>
      <c r="K24" s="4"/>
      <c r="L24" s="4"/>
      <c r="M24" s="4"/>
      <c r="N24" s="4"/>
      <c r="O24" s="34"/>
    </row>
    <row r="25" spans="2:15" ht="18.95" customHeight="1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27"/>
      <c r="H25" s="128"/>
      <c r="I25" s="4"/>
      <c r="J25" s="29"/>
      <c r="K25" s="4"/>
      <c r="L25" s="4"/>
      <c r="M25" s="4"/>
      <c r="N25" s="4"/>
      <c r="O25" s="34"/>
    </row>
    <row r="26" spans="2:15" ht="18.95" customHeight="1">
      <c r="B26" s="39">
        <v>0.75</v>
      </c>
      <c r="C26" s="82">
        <v>4518211</v>
      </c>
      <c r="D26" s="40">
        <f>+C26-C21</f>
        <v>580</v>
      </c>
      <c r="E26" s="92">
        <f>+D26*1000/5/3600</f>
        <v>32.222222222222221</v>
      </c>
      <c r="F26" s="41"/>
      <c r="G26" s="140"/>
      <c r="H26" s="141"/>
      <c r="I26" s="4"/>
      <c r="J26" s="29"/>
      <c r="K26" s="4"/>
      <c r="L26" s="4"/>
      <c r="M26" s="4"/>
      <c r="N26" s="4"/>
      <c r="O26" s="33"/>
    </row>
    <row r="27" spans="2:15" ht="18.95" customHeight="1">
      <c r="B27" s="30">
        <v>0.79166666666666663</v>
      </c>
      <c r="C27" s="5">
        <v>0</v>
      </c>
      <c r="D27" s="31">
        <v>0</v>
      </c>
      <c r="E27" s="31">
        <v>0</v>
      </c>
      <c r="F27" s="11"/>
      <c r="G27" s="127"/>
      <c r="H27" s="128"/>
      <c r="I27" s="4"/>
      <c r="J27" s="29"/>
      <c r="K27" s="4"/>
      <c r="L27" s="4"/>
      <c r="M27" s="4"/>
      <c r="N27" s="4"/>
      <c r="O27" s="34"/>
    </row>
    <row r="28" spans="2:15" ht="18.95" customHeight="1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27"/>
      <c r="H28" s="128"/>
      <c r="I28" s="4"/>
      <c r="J28" s="29"/>
      <c r="K28" s="4"/>
      <c r="L28" s="4"/>
      <c r="M28" s="4"/>
      <c r="N28" s="4"/>
      <c r="O28" s="34"/>
    </row>
    <row r="29" spans="2:15" ht="18.95" customHeight="1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27"/>
      <c r="H29" s="128"/>
      <c r="I29" s="4"/>
      <c r="J29" s="29"/>
      <c r="K29" s="4"/>
      <c r="L29" s="4"/>
      <c r="M29" s="4"/>
      <c r="N29" s="4"/>
      <c r="O29" s="34"/>
    </row>
    <row r="30" spans="2:15" ht="18.95" customHeight="1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27"/>
      <c r="H30" s="128"/>
      <c r="I30" s="4"/>
      <c r="J30" s="29"/>
      <c r="K30" s="4"/>
      <c r="L30" s="4"/>
      <c r="M30" s="4"/>
      <c r="N30" s="4"/>
      <c r="O30" s="34"/>
    </row>
    <row r="31" spans="2:15" ht="18.95" customHeight="1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27"/>
      <c r="H31" s="128"/>
      <c r="I31" s="4"/>
      <c r="J31" s="29"/>
      <c r="K31" s="4"/>
      <c r="L31" s="4"/>
      <c r="M31" s="4"/>
      <c r="N31" s="4"/>
      <c r="O31" s="34"/>
    </row>
    <row r="32" spans="2:15" ht="18.95" customHeight="1" thickBot="1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29"/>
      <c r="H32" s="130"/>
      <c r="I32" s="4"/>
      <c r="J32" s="29"/>
      <c r="K32" s="4"/>
      <c r="L32" s="4"/>
      <c r="M32" s="4"/>
      <c r="N32" s="4"/>
      <c r="O32" s="34"/>
    </row>
    <row r="33" spans="2:15" ht="18.95" customHeight="1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8.95" customHeight="1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8.95" customHeight="1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8.95" customHeight="1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8.95" customHeight="1">
      <c r="B37" s="37"/>
      <c r="C37" s="34"/>
      <c r="D37" s="34"/>
      <c r="E37" s="34"/>
      <c r="F37" s="34"/>
      <c r="G37" s="34"/>
      <c r="H37" s="34" t="s">
        <v>38</v>
      </c>
      <c r="I37" s="34"/>
      <c r="J37" s="34"/>
      <c r="K37" s="34"/>
      <c r="L37" s="34"/>
      <c r="M37" s="34"/>
      <c r="N37" s="4"/>
      <c r="O37" s="34"/>
    </row>
    <row r="38" spans="2:15" ht="18.95" customHeight="1">
      <c r="B38" s="37"/>
      <c r="N38" s="4"/>
    </row>
    <row r="39" spans="2:15" ht="18.95" customHeight="1">
      <c r="B39" s="37"/>
      <c r="N39" s="4"/>
    </row>
    <row r="40" spans="2:15" ht="18.95" customHeight="1">
      <c r="B40" s="37"/>
      <c r="N40" s="4"/>
    </row>
    <row r="41" spans="2:15" ht="18.95" customHeight="1">
      <c r="B41" s="37"/>
      <c r="N41" s="4"/>
    </row>
    <row r="42" spans="2:15" ht="18.95" customHeight="1">
      <c r="B42" s="37"/>
      <c r="N42" s="4"/>
    </row>
    <row r="43" spans="2:15" ht="18.95" customHeight="1">
      <c r="B43" s="37"/>
      <c r="N43" s="4"/>
    </row>
  </sheetData>
  <sheetProtection selectLockedCells="1"/>
  <mergeCells count="29">
    <mergeCell ref="G28:H28"/>
    <mergeCell ref="G29:H29"/>
    <mergeCell ref="G30:H30"/>
    <mergeCell ref="G31:H31"/>
    <mergeCell ref="G32:H32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</mergeCells>
  <conditionalFormatting sqref="N9:N32">
    <cfRule type="cellIs" dxfId="20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2"/>
  <dimension ref="B1:R43"/>
  <sheetViews>
    <sheetView showGridLines="0" showWhiteSpace="0" topLeftCell="A4" zoomScale="70" zoomScaleNormal="70" zoomScalePageLayoutView="70" workbookViewId="0">
      <selection activeCell="C8" sqref="C8"/>
    </sheetView>
  </sheetViews>
  <sheetFormatPr defaultColWidth="11.42578125" defaultRowHeight="14.45"/>
  <cols>
    <col min="1" max="1" width="1.28515625" customWidth="1"/>
    <col min="2" max="2" width="25.85546875" bestFit="1" customWidth="1"/>
    <col min="3" max="5" width="18.7109375" customWidth="1"/>
    <col min="6" max="6" width="93.5703125" customWidth="1"/>
    <col min="7" max="7" width="10.7109375" customWidth="1"/>
    <col min="8" max="8" width="14.42578125" customWidth="1"/>
    <col min="9" max="9" width="10.7109375" customWidth="1"/>
    <col min="10" max="10" width="2.7109375" customWidth="1"/>
    <col min="11" max="11" width="10.7109375" customWidth="1"/>
    <col min="12" max="12" width="14.5703125" customWidth="1"/>
    <col min="13" max="13" width="10.7109375" customWidth="1"/>
    <col min="14" max="14" width="18" customWidth="1"/>
    <col min="15" max="15" width="68.7109375" customWidth="1"/>
  </cols>
  <sheetData>
    <row r="1" spans="2:18" ht="15" customHeight="1" thickBot="1">
      <c r="C1" t="s">
        <v>19</v>
      </c>
    </row>
    <row r="2" spans="2:18" ht="18.75" customHeight="1">
      <c r="B2" s="123"/>
      <c r="C2" s="124"/>
      <c r="D2" s="131" t="s">
        <v>30</v>
      </c>
      <c r="E2" s="132"/>
      <c r="F2" s="132"/>
      <c r="G2" s="132"/>
      <c r="H2" s="133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>
      <c r="B3" s="125"/>
      <c r="C3" s="126"/>
      <c r="D3" s="134"/>
      <c r="E3" s="135"/>
      <c r="F3" s="135"/>
      <c r="G3" s="135"/>
      <c r="H3" s="136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>
      <c r="B5" s="17" t="s">
        <v>5</v>
      </c>
      <c r="C5" s="18" t="s">
        <v>6</v>
      </c>
      <c r="D5" s="137" t="s">
        <v>31</v>
      </c>
      <c r="E5" s="138"/>
      <c r="F5" s="138"/>
      <c r="G5" s="138"/>
      <c r="H5" s="139"/>
      <c r="I5" s="19"/>
      <c r="J5" s="19"/>
      <c r="K5" s="19"/>
      <c r="L5" s="19"/>
      <c r="M5" s="19"/>
      <c r="N5" s="16"/>
      <c r="O5" s="16"/>
      <c r="P5" s="1"/>
    </row>
    <row r="6" spans="2:18" ht="6" customHeight="1" thickBot="1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>
      <c r="B7" s="21" t="s">
        <v>49</v>
      </c>
      <c r="C7" s="22" t="s">
        <v>33</v>
      </c>
      <c r="D7" s="23" t="s">
        <v>34</v>
      </c>
      <c r="E7" s="24" t="s">
        <v>15</v>
      </c>
      <c r="F7" s="25" t="s">
        <v>35</v>
      </c>
      <c r="G7" s="119" t="s">
        <v>36</v>
      </c>
      <c r="H7" s="120"/>
      <c r="I7" s="26"/>
      <c r="J7" s="26"/>
      <c r="K7" s="4"/>
      <c r="L7" s="26"/>
      <c r="M7" s="26"/>
      <c r="N7" s="26"/>
      <c r="O7" s="26"/>
      <c r="P7" s="2"/>
    </row>
    <row r="8" spans="2:18" ht="15" customHeight="1">
      <c r="B8" s="27" t="s">
        <v>37</v>
      </c>
      <c r="C8" s="38">
        <f>+'Día 11'!C26</f>
        <v>4518211</v>
      </c>
      <c r="D8" s="28" t="s">
        <v>19</v>
      </c>
      <c r="E8" s="28"/>
      <c r="F8" s="8" t="s">
        <v>19</v>
      </c>
      <c r="G8" s="121"/>
      <c r="H8" s="122"/>
      <c r="I8" s="29"/>
      <c r="J8" s="29"/>
      <c r="K8" s="4"/>
      <c r="L8" s="4"/>
      <c r="M8" s="4"/>
      <c r="N8" s="7"/>
      <c r="O8" s="7"/>
    </row>
    <row r="9" spans="2:18" ht="18.95" customHeight="1">
      <c r="B9" s="30">
        <v>4.1666666666666664E-2</v>
      </c>
      <c r="C9" s="5">
        <v>0</v>
      </c>
      <c r="D9" s="31" t="s">
        <v>19</v>
      </c>
      <c r="E9" s="31" t="s">
        <v>19</v>
      </c>
      <c r="F9" s="9"/>
      <c r="G9" s="127"/>
      <c r="H9" s="128"/>
      <c r="I9" s="4"/>
      <c r="J9" s="29"/>
      <c r="K9" s="4"/>
      <c r="L9" s="4"/>
      <c r="M9" s="4"/>
      <c r="N9" s="4"/>
      <c r="O9" s="32"/>
      <c r="P9" s="3" t="s">
        <v>19</v>
      </c>
    </row>
    <row r="10" spans="2:18" ht="18.95" customHeight="1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27"/>
      <c r="H10" s="128"/>
      <c r="I10" s="4"/>
      <c r="J10" s="29"/>
      <c r="K10" s="4"/>
      <c r="L10" s="4"/>
      <c r="M10" s="4"/>
      <c r="N10" s="4"/>
      <c r="O10" s="33"/>
    </row>
    <row r="11" spans="2:18" ht="18.95" customHeight="1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27"/>
      <c r="H11" s="128"/>
      <c r="I11" s="4"/>
      <c r="J11" s="29"/>
      <c r="K11" s="4"/>
      <c r="L11" s="4"/>
      <c r="M11" s="4"/>
      <c r="N11" s="4"/>
      <c r="O11" s="33"/>
      <c r="R11" t="s">
        <v>19</v>
      </c>
    </row>
    <row r="12" spans="2:18" ht="18.95" customHeight="1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27"/>
      <c r="H12" s="128"/>
      <c r="I12" s="4"/>
      <c r="J12" s="29"/>
      <c r="K12" s="4"/>
      <c r="L12" s="4"/>
      <c r="M12" s="4"/>
      <c r="N12" s="4"/>
      <c r="O12" s="33"/>
    </row>
    <row r="13" spans="2:18" ht="18.95" customHeight="1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19</v>
      </c>
      <c r="G13" s="127"/>
      <c r="H13" s="128"/>
      <c r="I13" s="4"/>
      <c r="J13" s="29"/>
      <c r="K13" s="4"/>
      <c r="L13" s="4"/>
      <c r="M13" s="4"/>
      <c r="N13" s="4"/>
      <c r="O13" s="33"/>
    </row>
    <row r="14" spans="2:18" ht="18.95" customHeight="1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19</v>
      </c>
      <c r="G14" s="127"/>
      <c r="H14" s="128"/>
      <c r="I14" s="4"/>
      <c r="J14" s="29"/>
      <c r="K14" s="4"/>
      <c r="L14" s="4"/>
      <c r="M14" s="4"/>
      <c r="N14" s="4"/>
      <c r="O14" s="33"/>
    </row>
    <row r="15" spans="2:18" ht="18.95" customHeight="1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27"/>
      <c r="H15" s="128"/>
      <c r="I15" s="4"/>
      <c r="J15" s="29"/>
      <c r="K15" s="4"/>
      <c r="L15" s="4"/>
      <c r="M15" s="4"/>
      <c r="N15" s="4"/>
      <c r="O15" s="33"/>
    </row>
    <row r="16" spans="2:18" ht="18.95" customHeight="1">
      <c r="B16" s="39">
        <v>0.33333333333333331</v>
      </c>
      <c r="C16" s="82">
        <v>4519801</v>
      </c>
      <c r="D16" s="40">
        <f>+C16-C8</f>
        <v>1590</v>
      </c>
      <c r="E16" s="92">
        <f>+D16*1000/14/3600</f>
        <v>31.547619047619047</v>
      </c>
      <c r="F16" s="41"/>
      <c r="G16" s="140"/>
      <c r="H16" s="141"/>
      <c r="I16" s="4"/>
      <c r="J16" s="29"/>
      <c r="K16" s="4"/>
      <c r="L16" s="4"/>
      <c r="M16" s="4"/>
      <c r="N16" s="4"/>
      <c r="O16" s="33"/>
    </row>
    <row r="17" spans="2:15" ht="18.95" customHeight="1">
      <c r="B17" s="30">
        <v>0.375</v>
      </c>
      <c r="C17" s="5">
        <v>0</v>
      </c>
      <c r="D17" s="31">
        <v>0</v>
      </c>
      <c r="E17" s="31">
        <v>0</v>
      </c>
      <c r="F17" s="10"/>
      <c r="G17" s="127"/>
      <c r="H17" s="128"/>
      <c r="I17" s="4"/>
      <c r="J17" s="29"/>
      <c r="K17" s="4"/>
      <c r="L17" s="4"/>
      <c r="M17" s="4"/>
      <c r="N17" s="4"/>
      <c r="O17" s="33"/>
    </row>
    <row r="18" spans="2:15" ht="18.95" customHeight="1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27"/>
      <c r="H18" s="128"/>
      <c r="I18" s="4"/>
      <c r="J18" s="29"/>
      <c r="K18" s="4"/>
      <c r="L18" s="4"/>
      <c r="M18" s="4"/>
      <c r="N18" s="4"/>
      <c r="O18" s="33"/>
    </row>
    <row r="19" spans="2:15" ht="18.95" customHeight="1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27"/>
      <c r="H19" s="128"/>
      <c r="I19" s="4"/>
      <c r="J19" s="29"/>
      <c r="K19" s="4"/>
      <c r="L19" s="4"/>
      <c r="M19" s="4"/>
      <c r="N19" s="4"/>
      <c r="O19" s="33"/>
    </row>
    <row r="20" spans="2:15" ht="18.95" customHeight="1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27"/>
      <c r="H20" s="128"/>
      <c r="I20" s="4"/>
      <c r="J20" s="29"/>
      <c r="K20" s="4"/>
      <c r="L20" s="4"/>
      <c r="M20" s="4"/>
      <c r="N20" s="4"/>
      <c r="O20" s="33"/>
    </row>
    <row r="21" spans="2:15" ht="18.95" customHeight="1">
      <c r="B21" s="39">
        <v>0.54166666666666663</v>
      </c>
      <c r="C21" s="82">
        <v>4520355</v>
      </c>
      <c r="D21" s="40">
        <f>+C21-C16</f>
        <v>554</v>
      </c>
      <c r="E21" s="92">
        <f>+D21*1000/5/3600</f>
        <v>30.777777777777779</v>
      </c>
      <c r="F21" s="41"/>
      <c r="G21" s="140"/>
      <c r="H21" s="141"/>
      <c r="I21" s="4"/>
      <c r="J21" s="29"/>
      <c r="K21" s="4"/>
      <c r="L21" s="4"/>
      <c r="M21" s="4"/>
      <c r="N21" s="4"/>
      <c r="O21" s="33"/>
    </row>
    <row r="22" spans="2:15" ht="18.95" customHeight="1">
      <c r="B22" s="30">
        <v>1310101</v>
      </c>
      <c r="C22" s="5">
        <v>0</v>
      </c>
      <c r="D22" s="31">
        <v>0</v>
      </c>
      <c r="E22" s="31">
        <v>0</v>
      </c>
      <c r="F22" s="11"/>
      <c r="G22" s="127"/>
      <c r="H22" s="128"/>
      <c r="I22" s="4"/>
      <c r="J22" s="29"/>
      <c r="K22" s="4"/>
      <c r="L22" s="4"/>
      <c r="M22" s="4"/>
      <c r="N22" s="4"/>
      <c r="O22" s="34"/>
    </row>
    <row r="23" spans="2:15" ht="18.95" customHeight="1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27"/>
      <c r="H23" s="128"/>
      <c r="I23" s="4"/>
      <c r="J23" s="29"/>
      <c r="K23" s="4"/>
      <c r="L23" s="4"/>
      <c r="M23" s="4"/>
      <c r="N23" s="4"/>
      <c r="O23" s="34"/>
    </row>
    <row r="24" spans="2:15" ht="18.95" customHeight="1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27"/>
      <c r="H24" s="128"/>
      <c r="I24" s="4"/>
      <c r="J24" s="29"/>
      <c r="K24" s="4"/>
      <c r="L24" s="4"/>
      <c r="M24" s="4"/>
      <c r="N24" s="4"/>
      <c r="O24" s="34"/>
    </row>
    <row r="25" spans="2:15" ht="18.95" customHeight="1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27"/>
      <c r="H25" s="128"/>
      <c r="I25" s="4"/>
      <c r="J25" s="29"/>
      <c r="K25" s="4"/>
      <c r="L25" s="4"/>
      <c r="M25" s="4"/>
      <c r="N25" s="4"/>
      <c r="O25" s="34"/>
    </row>
    <row r="26" spans="2:15" ht="18.95" customHeight="1">
      <c r="B26" s="39">
        <v>0.75</v>
      </c>
      <c r="C26" s="82">
        <v>4520916</v>
      </c>
      <c r="D26" s="40">
        <f>+C26-C21</f>
        <v>561</v>
      </c>
      <c r="E26" s="92">
        <f>+D26*1000/5/3600</f>
        <v>31.166666666666668</v>
      </c>
      <c r="F26" s="41"/>
      <c r="G26" s="140"/>
      <c r="H26" s="141"/>
      <c r="I26" s="4"/>
      <c r="J26" s="29"/>
      <c r="K26" s="4"/>
      <c r="L26" s="4"/>
      <c r="M26" s="4"/>
      <c r="N26" s="4"/>
      <c r="O26" s="33"/>
    </row>
    <row r="27" spans="2:15" ht="18.95" customHeight="1">
      <c r="B27" s="30">
        <v>0.79166666666666663</v>
      </c>
      <c r="C27" s="5">
        <v>0</v>
      </c>
      <c r="D27" s="31">
        <v>0</v>
      </c>
      <c r="E27" s="31">
        <v>0</v>
      </c>
      <c r="F27" s="11"/>
      <c r="G27" s="127"/>
      <c r="H27" s="128"/>
      <c r="I27" s="4"/>
      <c r="J27" s="29"/>
      <c r="K27" s="4"/>
      <c r="L27" s="4"/>
      <c r="M27" s="4"/>
      <c r="N27" s="4"/>
      <c r="O27" s="34"/>
    </row>
    <row r="28" spans="2:15" ht="18.95" customHeight="1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27"/>
      <c r="H28" s="128"/>
      <c r="I28" s="4"/>
      <c r="J28" s="29"/>
      <c r="K28" s="4"/>
      <c r="L28" s="4"/>
      <c r="M28" s="4"/>
      <c r="N28" s="4"/>
      <c r="O28" s="34"/>
    </row>
    <row r="29" spans="2:15" ht="18.95" customHeight="1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27"/>
      <c r="H29" s="128"/>
      <c r="I29" s="4"/>
      <c r="J29" s="29"/>
      <c r="K29" s="4"/>
      <c r="L29" s="4"/>
      <c r="M29" s="4"/>
      <c r="N29" s="4"/>
      <c r="O29" s="34"/>
    </row>
    <row r="30" spans="2:15" ht="18.95" customHeight="1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27"/>
      <c r="H30" s="128"/>
      <c r="I30" s="4"/>
      <c r="J30" s="29"/>
      <c r="K30" s="4"/>
      <c r="L30" s="4"/>
      <c r="M30" s="4"/>
      <c r="N30" s="4"/>
      <c r="O30" s="34"/>
    </row>
    <row r="31" spans="2:15" ht="18.95" customHeight="1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27"/>
      <c r="H31" s="128"/>
      <c r="I31" s="4"/>
      <c r="J31" s="29"/>
      <c r="K31" s="4"/>
      <c r="L31" s="4"/>
      <c r="M31" s="4"/>
      <c r="N31" s="4"/>
      <c r="O31" s="34"/>
    </row>
    <row r="32" spans="2:15" ht="18.95" customHeight="1" thickBot="1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29"/>
      <c r="H32" s="130"/>
      <c r="I32" s="4"/>
      <c r="J32" s="29"/>
      <c r="K32" s="4"/>
      <c r="L32" s="4"/>
      <c r="M32" s="4"/>
      <c r="N32" s="4"/>
      <c r="O32" s="34"/>
    </row>
    <row r="33" spans="2:15" ht="18.95" customHeight="1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8.95" customHeight="1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8.95" customHeight="1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8.95" customHeight="1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8.95" customHeight="1">
      <c r="B37" s="37"/>
      <c r="C37" s="34"/>
      <c r="D37" s="34"/>
      <c r="E37" s="34"/>
      <c r="F37" s="34"/>
      <c r="G37" s="34"/>
      <c r="H37" s="34" t="s">
        <v>38</v>
      </c>
      <c r="I37" s="34"/>
      <c r="J37" s="34"/>
      <c r="K37" s="34"/>
      <c r="L37" s="34"/>
      <c r="M37" s="34"/>
      <c r="N37" s="4"/>
      <c r="O37" s="34"/>
    </row>
    <row r="38" spans="2:15" ht="18.95" customHeight="1">
      <c r="B38" s="37"/>
      <c r="N38" s="4"/>
    </row>
    <row r="39" spans="2:15" ht="18.95" customHeight="1">
      <c r="B39" s="37"/>
      <c r="N39" s="4"/>
    </row>
    <row r="40" spans="2:15" ht="18.95" customHeight="1">
      <c r="B40" s="37"/>
      <c r="N40" s="4"/>
    </row>
    <row r="41" spans="2:15" ht="18.95" customHeight="1">
      <c r="B41" s="37"/>
      <c r="N41" s="4"/>
    </row>
    <row r="42" spans="2:15" ht="18.95" customHeight="1">
      <c r="B42" s="37"/>
      <c r="N42" s="4"/>
    </row>
    <row r="43" spans="2:15" ht="18.95" customHeight="1">
      <c r="B43" s="37"/>
      <c r="N43" s="4"/>
    </row>
  </sheetData>
  <sheetProtection selectLockedCells="1"/>
  <mergeCells count="29">
    <mergeCell ref="G28:H28"/>
    <mergeCell ref="G29:H29"/>
    <mergeCell ref="G30:H30"/>
    <mergeCell ref="G31:H31"/>
    <mergeCell ref="G32:H32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</mergeCells>
  <conditionalFormatting sqref="N9:N32">
    <cfRule type="cellIs" dxfId="19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13"/>
  <dimension ref="B1:R43"/>
  <sheetViews>
    <sheetView showGridLines="0" showWhiteSpace="0" topLeftCell="A6" zoomScale="70" zoomScaleNormal="70" zoomScalePageLayoutView="70" workbookViewId="0">
      <selection activeCell="C8" sqref="C8"/>
    </sheetView>
  </sheetViews>
  <sheetFormatPr defaultColWidth="11.42578125" defaultRowHeight="14.45"/>
  <cols>
    <col min="1" max="1" width="1.28515625" customWidth="1"/>
    <col min="2" max="2" width="25.85546875" bestFit="1" customWidth="1"/>
    <col min="3" max="5" width="18.7109375" customWidth="1"/>
    <col min="6" max="6" width="93.5703125" customWidth="1"/>
    <col min="7" max="7" width="10.7109375" customWidth="1"/>
    <col min="8" max="8" width="14.42578125" customWidth="1"/>
    <col min="9" max="9" width="10.7109375" customWidth="1"/>
    <col min="10" max="10" width="2.7109375" customWidth="1"/>
    <col min="11" max="11" width="10.7109375" customWidth="1"/>
    <col min="12" max="12" width="14.5703125" customWidth="1"/>
    <col min="13" max="13" width="10.7109375" customWidth="1"/>
    <col min="14" max="14" width="18" customWidth="1"/>
    <col min="15" max="15" width="68.7109375" customWidth="1"/>
  </cols>
  <sheetData>
    <row r="1" spans="2:18" ht="15" customHeight="1" thickBot="1">
      <c r="C1" t="s">
        <v>19</v>
      </c>
    </row>
    <row r="2" spans="2:18" ht="18.75" customHeight="1">
      <c r="B2" s="123"/>
      <c r="C2" s="124"/>
      <c r="D2" s="131" t="s">
        <v>30</v>
      </c>
      <c r="E2" s="132"/>
      <c r="F2" s="132"/>
      <c r="G2" s="132"/>
      <c r="H2" s="133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>
      <c r="B3" s="125"/>
      <c r="C3" s="126"/>
      <c r="D3" s="134"/>
      <c r="E3" s="135"/>
      <c r="F3" s="135"/>
      <c r="G3" s="135"/>
      <c r="H3" s="136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>
      <c r="B5" s="17" t="s">
        <v>5</v>
      </c>
      <c r="C5" s="18" t="s">
        <v>6</v>
      </c>
      <c r="D5" s="137" t="s">
        <v>31</v>
      </c>
      <c r="E5" s="138"/>
      <c r="F5" s="138"/>
      <c r="G5" s="138"/>
      <c r="H5" s="139"/>
      <c r="I5" s="19"/>
      <c r="J5" s="19"/>
      <c r="K5" s="19"/>
      <c r="L5" s="19"/>
      <c r="M5" s="19"/>
      <c r="N5" s="16"/>
      <c r="O5" s="16"/>
      <c r="P5" s="1"/>
    </row>
    <row r="6" spans="2:18" ht="6" customHeight="1" thickBot="1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>
      <c r="B7" s="21" t="s">
        <v>50</v>
      </c>
      <c r="C7" s="22" t="s">
        <v>33</v>
      </c>
      <c r="D7" s="23" t="s">
        <v>34</v>
      </c>
      <c r="E7" s="24" t="s">
        <v>15</v>
      </c>
      <c r="F7" s="25" t="s">
        <v>35</v>
      </c>
      <c r="G7" s="119" t="s">
        <v>36</v>
      </c>
      <c r="H7" s="120"/>
      <c r="I7" s="26"/>
      <c r="J7" s="26"/>
      <c r="K7" s="4"/>
      <c r="L7" s="26"/>
      <c r="M7" s="26"/>
      <c r="N7" s="26"/>
      <c r="O7" s="26"/>
      <c r="P7" s="2"/>
    </row>
    <row r="8" spans="2:18" ht="15" customHeight="1">
      <c r="B8" s="27" t="s">
        <v>37</v>
      </c>
      <c r="C8" s="38">
        <f>+'Día 12'!C26</f>
        <v>4520916</v>
      </c>
      <c r="D8" s="28" t="s">
        <v>19</v>
      </c>
      <c r="E8" s="28"/>
      <c r="F8" s="8" t="s">
        <v>19</v>
      </c>
      <c r="G8" s="121"/>
      <c r="H8" s="122"/>
      <c r="I8" s="29"/>
      <c r="J8" s="29"/>
      <c r="K8" s="4"/>
      <c r="L8" s="4"/>
      <c r="M8" s="4"/>
      <c r="N8" s="7"/>
      <c r="O8" s="7"/>
    </row>
    <row r="9" spans="2:18" ht="18.95" customHeight="1">
      <c r="B9" s="30">
        <v>4.1666666666666664E-2</v>
      </c>
      <c r="C9" s="5">
        <v>0</v>
      </c>
      <c r="D9" s="31" t="s">
        <v>19</v>
      </c>
      <c r="E9" s="31" t="s">
        <v>19</v>
      </c>
      <c r="F9" s="9" t="s">
        <v>19</v>
      </c>
      <c r="G9" s="127"/>
      <c r="H9" s="128"/>
      <c r="I9" s="4"/>
      <c r="J9" s="29"/>
      <c r="K9" s="4"/>
      <c r="L9" s="4"/>
      <c r="M9" s="4"/>
      <c r="N9" s="4"/>
      <c r="O9" s="32"/>
      <c r="P9" s="3" t="s">
        <v>19</v>
      </c>
    </row>
    <row r="10" spans="2:18" ht="18.95" customHeight="1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27"/>
      <c r="H10" s="128"/>
      <c r="I10" s="4"/>
      <c r="J10" s="29"/>
      <c r="K10" s="4"/>
      <c r="L10" s="4"/>
      <c r="M10" s="4"/>
      <c r="N10" s="4"/>
      <c r="O10" s="33"/>
    </row>
    <row r="11" spans="2:18" ht="18.95" customHeight="1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27"/>
      <c r="H11" s="128"/>
      <c r="I11" s="4"/>
      <c r="J11" s="29"/>
      <c r="K11" s="4"/>
      <c r="L11" s="4"/>
      <c r="M11" s="4"/>
      <c r="N11" s="4"/>
      <c r="O11" s="33"/>
      <c r="R11" t="s">
        <v>19</v>
      </c>
    </row>
    <row r="12" spans="2:18" ht="18.95" customHeight="1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27"/>
      <c r="H12" s="128"/>
      <c r="I12" s="4"/>
      <c r="J12" s="29"/>
      <c r="K12" s="4"/>
      <c r="L12" s="4"/>
      <c r="M12" s="4"/>
      <c r="N12" s="4"/>
      <c r="O12" s="33"/>
    </row>
    <row r="13" spans="2:18" ht="18.95" customHeight="1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19</v>
      </c>
      <c r="G13" s="127"/>
      <c r="H13" s="128"/>
      <c r="I13" s="4"/>
      <c r="J13" s="29"/>
      <c r="K13" s="4"/>
      <c r="L13" s="4"/>
      <c r="M13" s="4"/>
      <c r="N13" s="4"/>
      <c r="O13" s="33"/>
    </row>
    <row r="14" spans="2:18" ht="18.95" customHeight="1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19</v>
      </c>
      <c r="G14" s="127"/>
      <c r="H14" s="128"/>
      <c r="I14" s="4"/>
      <c r="J14" s="29"/>
      <c r="K14" s="4"/>
      <c r="L14" s="4"/>
      <c r="M14" s="4"/>
      <c r="N14" s="4"/>
      <c r="O14" s="33"/>
    </row>
    <row r="15" spans="2:18" ht="18.95" customHeight="1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27"/>
      <c r="H15" s="128"/>
      <c r="I15" s="4"/>
      <c r="J15" s="29"/>
      <c r="K15" s="4"/>
      <c r="L15" s="4"/>
      <c r="M15" s="4"/>
      <c r="N15" s="4"/>
      <c r="O15" s="33"/>
    </row>
    <row r="16" spans="2:18" ht="18.95" customHeight="1">
      <c r="B16" s="39">
        <v>0.33333333333333331</v>
      </c>
      <c r="C16" s="82">
        <v>4522491</v>
      </c>
      <c r="D16" s="40">
        <f>+C16-C8</f>
        <v>1575</v>
      </c>
      <c r="E16" s="92">
        <f>+D16*1000/14/3600</f>
        <v>31.25</v>
      </c>
      <c r="F16" s="41"/>
      <c r="G16" s="140"/>
      <c r="H16" s="141"/>
      <c r="I16" s="4"/>
      <c r="J16" s="29"/>
      <c r="K16" s="4"/>
      <c r="L16" s="4"/>
      <c r="M16" s="4"/>
      <c r="N16" s="4"/>
      <c r="O16" s="33"/>
    </row>
    <row r="17" spans="2:15" ht="18.95" customHeight="1">
      <c r="B17" s="30">
        <v>0.375</v>
      </c>
      <c r="C17" s="5">
        <v>0</v>
      </c>
      <c r="D17" s="31">
        <v>0</v>
      </c>
      <c r="E17" s="31">
        <v>0</v>
      </c>
      <c r="F17" s="10"/>
      <c r="G17" s="127"/>
      <c r="H17" s="128"/>
      <c r="I17" s="4"/>
      <c r="J17" s="29"/>
      <c r="K17" s="4"/>
      <c r="L17" s="4"/>
      <c r="M17" s="4"/>
      <c r="N17" s="4"/>
      <c r="O17" s="33"/>
    </row>
    <row r="18" spans="2:15" ht="18.95" customHeight="1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27"/>
      <c r="H18" s="128"/>
      <c r="I18" s="4"/>
      <c r="J18" s="29"/>
      <c r="K18" s="4"/>
      <c r="L18" s="4"/>
      <c r="M18" s="4"/>
      <c r="N18" s="4"/>
      <c r="O18" s="33"/>
    </row>
    <row r="19" spans="2:15" ht="18.95" customHeight="1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27"/>
      <c r="H19" s="128"/>
      <c r="I19" s="4"/>
      <c r="J19" s="29"/>
      <c r="K19" s="4"/>
      <c r="L19" s="4"/>
      <c r="M19" s="4"/>
      <c r="N19" s="4"/>
      <c r="O19" s="33"/>
    </row>
    <row r="20" spans="2:15" ht="18.95" customHeight="1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27"/>
      <c r="H20" s="128"/>
      <c r="I20" s="4"/>
      <c r="J20" s="29"/>
      <c r="K20" s="4"/>
      <c r="L20" s="4"/>
      <c r="M20" s="4"/>
      <c r="N20" s="4"/>
      <c r="O20" s="33"/>
    </row>
    <row r="21" spans="2:15" ht="18.95" customHeight="1">
      <c r="B21" s="39">
        <v>0.54166666666666663</v>
      </c>
      <c r="C21" s="82">
        <v>4523058</v>
      </c>
      <c r="D21" s="40">
        <f>+C21-C16</f>
        <v>567</v>
      </c>
      <c r="E21" s="92">
        <f>+D21*1000/5/3600</f>
        <v>31.5</v>
      </c>
      <c r="F21" s="41"/>
      <c r="G21" s="140"/>
      <c r="H21" s="141"/>
      <c r="I21" s="4"/>
      <c r="J21" s="29"/>
      <c r="K21" s="4"/>
      <c r="L21" s="4"/>
      <c r="M21" s="4"/>
      <c r="N21" s="4"/>
      <c r="O21" s="33"/>
    </row>
    <row r="22" spans="2:15" ht="18.95" customHeight="1">
      <c r="B22" s="30">
        <v>0.58333333333333337</v>
      </c>
      <c r="C22" s="5">
        <v>0</v>
      </c>
      <c r="D22" s="31">
        <v>0</v>
      </c>
      <c r="E22" s="31">
        <v>0</v>
      </c>
      <c r="F22" s="11"/>
      <c r="G22" s="127"/>
      <c r="H22" s="128"/>
      <c r="I22" s="4"/>
      <c r="J22" s="29"/>
      <c r="K22" s="4"/>
      <c r="L22" s="4"/>
      <c r="M22" s="4"/>
      <c r="N22" s="4"/>
      <c r="O22" s="34"/>
    </row>
    <row r="23" spans="2:15" ht="18.95" customHeight="1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27"/>
      <c r="H23" s="128"/>
      <c r="I23" s="4"/>
      <c r="J23" s="29"/>
      <c r="K23" s="4"/>
      <c r="L23" s="4"/>
      <c r="M23" s="4"/>
      <c r="N23" s="4"/>
      <c r="O23" s="34"/>
    </row>
    <row r="24" spans="2:15" ht="18.95" customHeight="1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27"/>
      <c r="H24" s="128"/>
      <c r="I24" s="4"/>
      <c r="J24" s="29"/>
      <c r="K24" s="4"/>
      <c r="L24" s="4"/>
      <c r="M24" s="4"/>
      <c r="N24" s="4"/>
      <c r="O24" s="34"/>
    </row>
    <row r="25" spans="2:15" ht="18.95" customHeight="1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27"/>
      <c r="H25" s="128"/>
      <c r="I25" s="4"/>
      <c r="J25" s="29"/>
      <c r="K25" s="4"/>
      <c r="L25" s="4"/>
      <c r="M25" s="4"/>
      <c r="N25" s="4"/>
      <c r="O25" s="34"/>
    </row>
    <row r="26" spans="2:15" ht="18.95" customHeight="1">
      <c r="B26" s="39">
        <v>0.75</v>
      </c>
      <c r="C26" s="82">
        <v>4523647</v>
      </c>
      <c r="D26" s="40">
        <f>+C26-C21</f>
        <v>589</v>
      </c>
      <c r="E26" s="92">
        <f>+D26*1000/5/3600</f>
        <v>32.722222222222221</v>
      </c>
      <c r="F26" s="41"/>
      <c r="G26" s="140"/>
      <c r="H26" s="141"/>
      <c r="I26" s="4"/>
      <c r="J26" s="29"/>
      <c r="K26" s="4"/>
      <c r="L26" s="4"/>
      <c r="M26" s="4"/>
      <c r="N26" s="4"/>
      <c r="O26" s="33"/>
    </row>
    <row r="27" spans="2:15" ht="18.95" customHeight="1">
      <c r="B27" s="30">
        <v>0.79166666666666663</v>
      </c>
      <c r="C27" s="5">
        <v>0</v>
      </c>
      <c r="D27" s="31">
        <v>0</v>
      </c>
      <c r="E27" s="31">
        <v>0</v>
      </c>
      <c r="F27" s="11"/>
      <c r="G27" s="127"/>
      <c r="H27" s="128"/>
      <c r="I27" s="4"/>
      <c r="J27" s="29"/>
      <c r="K27" s="4"/>
      <c r="L27" s="4"/>
      <c r="M27" s="4"/>
      <c r="N27" s="4"/>
      <c r="O27" s="34"/>
    </row>
    <row r="28" spans="2:15" ht="18.95" customHeight="1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27"/>
      <c r="H28" s="128"/>
      <c r="I28" s="4"/>
      <c r="J28" s="29"/>
      <c r="K28" s="4"/>
      <c r="L28" s="4"/>
      <c r="M28" s="4"/>
      <c r="N28" s="4"/>
      <c r="O28" s="34"/>
    </row>
    <row r="29" spans="2:15" ht="18.95" customHeight="1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27"/>
      <c r="H29" s="128"/>
      <c r="I29" s="4"/>
      <c r="J29" s="29"/>
      <c r="K29" s="4"/>
      <c r="L29" s="4"/>
      <c r="M29" s="4"/>
      <c r="N29" s="4"/>
      <c r="O29" s="34"/>
    </row>
    <row r="30" spans="2:15" ht="18.95" customHeight="1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27"/>
      <c r="H30" s="128"/>
      <c r="I30" s="4"/>
      <c r="J30" s="29"/>
      <c r="K30" s="4"/>
      <c r="L30" s="4"/>
      <c r="M30" s="4"/>
      <c r="N30" s="4"/>
      <c r="O30" s="34"/>
    </row>
    <row r="31" spans="2:15" ht="18.95" customHeight="1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27"/>
      <c r="H31" s="128"/>
      <c r="I31" s="4"/>
      <c r="J31" s="29"/>
      <c r="K31" s="4"/>
      <c r="L31" s="4"/>
      <c r="M31" s="4"/>
      <c r="N31" s="4"/>
      <c r="O31" s="34"/>
    </row>
    <row r="32" spans="2:15" ht="18.95" customHeight="1" thickBot="1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29"/>
      <c r="H32" s="130"/>
      <c r="I32" s="4"/>
      <c r="J32" s="29"/>
      <c r="K32" s="4"/>
      <c r="L32" s="4"/>
      <c r="M32" s="4"/>
      <c r="N32" s="4"/>
      <c r="O32" s="34"/>
    </row>
    <row r="33" spans="2:15" ht="18.95" customHeight="1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8.95" customHeight="1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8.95" customHeight="1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8.95" customHeight="1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8.95" customHeight="1">
      <c r="B37" s="37"/>
      <c r="C37" s="34"/>
      <c r="D37" s="34"/>
      <c r="E37" s="34"/>
      <c r="F37" s="34"/>
      <c r="G37" s="34"/>
      <c r="H37" s="34" t="s">
        <v>38</v>
      </c>
      <c r="I37" s="34"/>
      <c r="J37" s="34"/>
      <c r="K37" s="34"/>
      <c r="L37" s="34"/>
      <c r="M37" s="34"/>
      <c r="N37" s="4"/>
      <c r="O37" s="34"/>
    </row>
    <row r="38" spans="2:15" ht="18.95" customHeight="1">
      <c r="B38" s="37"/>
      <c r="N38" s="4"/>
    </row>
    <row r="39" spans="2:15" ht="18.95" customHeight="1">
      <c r="B39" s="37"/>
      <c r="N39" s="4"/>
    </row>
    <row r="40" spans="2:15" ht="18.95" customHeight="1">
      <c r="B40" s="37"/>
      <c r="N40" s="4"/>
    </row>
    <row r="41" spans="2:15" ht="18.95" customHeight="1">
      <c r="B41" s="37"/>
      <c r="N41" s="4"/>
    </row>
    <row r="42" spans="2:15" ht="18.95" customHeight="1">
      <c r="B42" s="37"/>
      <c r="N42" s="4"/>
    </row>
    <row r="43" spans="2:15" ht="18.95" customHeight="1">
      <c r="B43" s="37"/>
      <c r="N43" s="4"/>
    </row>
  </sheetData>
  <sheetProtection selectLockedCells="1"/>
  <mergeCells count="29">
    <mergeCell ref="G28:H28"/>
    <mergeCell ref="G29:H29"/>
    <mergeCell ref="G30:H30"/>
    <mergeCell ref="G31:H31"/>
    <mergeCell ref="G32:H32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</mergeCells>
  <conditionalFormatting sqref="N9:N32">
    <cfRule type="cellIs" dxfId="18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14"/>
  <dimension ref="B1:R43"/>
  <sheetViews>
    <sheetView showGridLines="0" showWhiteSpace="0" topLeftCell="A4" zoomScale="70" zoomScaleNormal="70" zoomScalePageLayoutView="70" workbookViewId="0">
      <selection activeCell="C8" sqref="C8"/>
    </sheetView>
  </sheetViews>
  <sheetFormatPr defaultColWidth="11.42578125" defaultRowHeight="14.45"/>
  <cols>
    <col min="1" max="1" width="1.28515625" customWidth="1"/>
    <col min="2" max="2" width="25.85546875" bestFit="1" customWidth="1"/>
    <col min="3" max="5" width="18.7109375" customWidth="1"/>
    <col min="6" max="6" width="93.5703125" customWidth="1"/>
    <col min="7" max="7" width="10.7109375" customWidth="1"/>
    <col min="8" max="8" width="14.42578125" customWidth="1"/>
    <col min="9" max="9" width="10.7109375" customWidth="1"/>
    <col min="10" max="10" width="2.7109375" customWidth="1"/>
    <col min="11" max="11" width="10.7109375" customWidth="1"/>
    <col min="12" max="12" width="14.5703125" customWidth="1"/>
    <col min="13" max="13" width="10.7109375" customWidth="1"/>
    <col min="14" max="14" width="18" customWidth="1"/>
    <col min="15" max="15" width="68.7109375" customWidth="1"/>
  </cols>
  <sheetData>
    <row r="1" spans="2:18" ht="15" customHeight="1" thickBot="1">
      <c r="C1" t="s">
        <v>19</v>
      </c>
    </row>
    <row r="2" spans="2:18" ht="18.75" customHeight="1">
      <c r="B2" s="123"/>
      <c r="C2" s="124"/>
      <c r="D2" s="131" t="s">
        <v>30</v>
      </c>
      <c r="E2" s="132"/>
      <c r="F2" s="132"/>
      <c r="G2" s="132"/>
      <c r="H2" s="133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>
      <c r="B3" s="125"/>
      <c r="C3" s="126"/>
      <c r="D3" s="134"/>
      <c r="E3" s="135"/>
      <c r="F3" s="135"/>
      <c r="G3" s="135"/>
      <c r="H3" s="136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>
      <c r="B5" s="17" t="s">
        <v>5</v>
      </c>
      <c r="C5" s="18" t="s">
        <v>6</v>
      </c>
      <c r="D5" s="137" t="s">
        <v>31</v>
      </c>
      <c r="E5" s="138"/>
      <c r="F5" s="138"/>
      <c r="G5" s="138"/>
      <c r="H5" s="139"/>
      <c r="I5" s="19"/>
      <c r="J5" s="19"/>
      <c r="K5" s="19"/>
      <c r="L5" s="19"/>
      <c r="M5" s="19"/>
      <c r="N5" s="16"/>
      <c r="O5" s="16"/>
      <c r="P5" s="1"/>
    </row>
    <row r="6" spans="2:18" ht="6" customHeight="1" thickBot="1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>
      <c r="B7" s="21" t="s">
        <v>51</v>
      </c>
      <c r="C7" s="22" t="s">
        <v>33</v>
      </c>
      <c r="D7" s="23" t="s">
        <v>34</v>
      </c>
      <c r="E7" s="24" t="s">
        <v>15</v>
      </c>
      <c r="F7" s="25" t="s">
        <v>35</v>
      </c>
      <c r="G7" s="119" t="s">
        <v>36</v>
      </c>
      <c r="H7" s="120"/>
      <c r="I7" s="26"/>
      <c r="J7" s="26"/>
      <c r="K7" s="4"/>
      <c r="L7" s="26"/>
      <c r="M7" s="26"/>
      <c r="N7" s="26"/>
      <c r="O7" s="26"/>
      <c r="P7" s="2"/>
    </row>
    <row r="8" spans="2:18" ht="15" customHeight="1">
      <c r="B8" s="27" t="s">
        <v>37</v>
      </c>
      <c r="C8" s="38">
        <f>+'Día 13'!C26</f>
        <v>4523647</v>
      </c>
      <c r="D8" s="28" t="s">
        <v>19</v>
      </c>
      <c r="E8" s="28"/>
      <c r="F8" s="8" t="s">
        <v>19</v>
      </c>
      <c r="G8" s="121"/>
      <c r="H8" s="122"/>
      <c r="I8" s="29"/>
      <c r="J8" s="29"/>
      <c r="K8" s="4"/>
      <c r="L8" s="4"/>
      <c r="M8" s="4"/>
      <c r="N8" s="7"/>
      <c r="O8" s="7"/>
    </row>
    <row r="9" spans="2:18" ht="18.95" customHeight="1">
      <c r="B9" s="30">
        <v>4.1666666666666664E-2</v>
      </c>
      <c r="C9" s="5">
        <v>0</v>
      </c>
      <c r="D9" s="31" t="s">
        <v>19</v>
      </c>
      <c r="E9" s="31" t="s">
        <v>19</v>
      </c>
      <c r="F9" s="9" t="s">
        <v>19</v>
      </c>
      <c r="G9" s="127"/>
      <c r="H9" s="128"/>
      <c r="I9" s="4"/>
      <c r="J9" s="29"/>
      <c r="K9" s="4"/>
      <c r="L9" s="4"/>
      <c r="M9" s="4"/>
      <c r="N9" s="4"/>
      <c r="O9" s="32"/>
      <c r="P9" s="3" t="s">
        <v>19</v>
      </c>
    </row>
    <row r="10" spans="2:18" ht="18.95" customHeight="1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27"/>
      <c r="H10" s="128"/>
      <c r="I10" s="4"/>
      <c r="J10" s="29"/>
      <c r="K10" s="4"/>
      <c r="L10" s="4"/>
      <c r="M10" s="4"/>
      <c r="N10" s="4"/>
      <c r="O10" s="33"/>
    </row>
    <row r="11" spans="2:18" ht="18.95" customHeight="1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27"/>
      <c r="H11" s="128"/>
      <c r="I11" s="4"/>
      <c r="J11" s="29"/>
      <c r="K11" s="4"/>
      <c r="L11" s="4"/>
      <c r="M11" s="4"/>
      <c r="N11" s="4"/>
      <c r="O11" s="33"/>
      <c r="R11" t="s">
        <v>19</v>
      </c>
    </row>
    <row r="12" spans="2:18" ht="18.95" customHeight="1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27"/>
      <c r="H12" s="128"/>
      <c r="I12" s="4"/>
      <c r="J12" s="29"/>
      <c r="K12" s="4"/>
      <c r="L12" s="4"/>
      <c r="M12" s="4"/>
      <c r="N12" s="4"/>
      <c r="O12" s="33"/>
    </row>
    <row r="13" spans="2:18" ht="18.95" customHeight="1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19</v>
      </c>
      <c r="G13" s="127"/>
      <c r="H13" s="128"/>
      <c r="I13" s="4"/>
      <c r="J13" s="29"/>
      <c r="K13" s="4"/>
      <c r="L13" s="4"/>
      <c r="M13" s="4"/>
      <c r="N13" s="4"/>
      <c r="O13" s="33"/>
    </row>
    <row r="14" spans="2:18" ht="18.95" customHeight="1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19</v>
      </c>
      <c r="G14" s="127"/>
      <c r="H14" s="128"/>
      <c r="I14" s="4"/>
      <c r="J14" s="29"/>
      <c r="K14" s="4"/>
      <c r="L14" s="4"/>
      <c r="M14" s="4"/>
      <c r="N14" s="4"/>
      <c r="O14" s="33"/>
    </row>
    <row r="15" spans="2:18" ht="18.95" customHeight="1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27"/>
      <c r="H15" s="128"/>
      <c r="I15" s="4"/>
      <c r="J15" s="29"/>
      <c r="K15" s="4"/>
      <c r="L15" s="4"/>
      <c r="M15" s="4"/>
      <c r="N15" s="4"/>
      <c r="O15" s="33"/>
    </row>
    <row r="16" spans="2:18" ht="18.95" customHeight="1">
      <c r="B16" s="39">
        <v>0.33333333333333331</v>
      </c>
      <c r="C16" s="82">
        <v>4525305</v>
      </c>
      <c r="D16" s="40">
        <f>+C16-C8</f>
        <v>1658</v>
      </c>
      <c r="E16" s="92">
        <f>+D16*1000/14/3600</f>
        <v>32.896825396825399</v>
      </c>
      <c r="F16" s="41"/>
      <c r="G16" s="140"/>
      <c r="H16" s="141"/>
      <c r="I16" s="4"/>
      <c r="J16" s="29"/>
      <c r="K16" s="4"/>
      <c r="L16" s="4"/>
      <c r="M16" s="4"/>
      <c r="N16" s="4"/>
      <c r="O16" s="33"/>
    </row>
    <row r="17" spans="2:15" ht="18.95" customHeight="1">
      <c r="B17" s="30">
        <v>0.375</v>
      </c>
      <c r="C17" s="5">
        <v>0</v>
      </c>
      <c r="D17" s="31">
        <v>0</v>
      </c>
      <c r="E17" s="31">
        <v>0</v>
      </c>
      <c r="F17" s="10"/>
      <c r="G17" s="127"/>
      <c r="H17" s="128"/>
      <c r="I17" s="4"/>
      <c r="J17" s="29"/>
      <c r="K17" s="4"/>
      <c r="L17" s="4"/>
      <c r="M17" s="4"/>
      <c r="N17" s="4"/>
      <c r="O17" s="33"/>
    </row>
    <row r="18" spans="2:15" ht="18.95" customHeight="1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27"/>
      <c r="H18" s="128"/>
      <c r="I18" s="4"/>
      <c r="J18" s="29"/>
      <c r="K18" s="4"/>
      <c r="L18" s="4"/>
      <c r="M18" s="4"/>
      <c r="N18" s="4"/>
      <c r="O18" s="33"/>
    </row>
    <row r="19" spans="2:15" ht="18.95" customHeight="1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27"/>
      <c r="H19" s="128"/>
      <c r="I19" s="4"/>
      <c r="J19" s="29"/>
      <c r="K19" s="4"/>
      <c r="L19" s="4"/>
      <c r="M19" s="4"/>
      <c r="N19" s="4"/>
      <c r="O19" s="33"/>
    </row>
    <row r="20" spans="2:15" ht="18.95" customHeight="1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27"/>
      <c r="H20" s="128"/>
      <c r="I20" s="4"/>
      <c r="J20" s="29"/>
      <c r="K20" s="4"/>
      <c r="L20" s="4"/>
      <c r="M20" s="4"/>
      <c r="N20" s="4"/>
      <c r="O20" s="33"/>
    </row>
    <row r="21" spans="2:15" ht="18.95" customHeight="1">
      <c r="B21" s="39">
        <v>0.54166666666666663</v>
      </c>
      <c r="C21" s="82">
        <v>4525901</v>
      </c>
      <c r="D21" s="40">
        <f>+C21-C16</f>
        <v>596</v>
      </c>
      <c r="E21" s="92">
        <f>+D21*1000/5/3600</f>
        <v>33.111111111111114</v>
      </c>
      <c r="F21" s="41"/>
      <c r="G21" s="140"/>
      <c r="H21" s="141"/>
      <c r="I21" s="4"/>
      <c r="J21" s="29"/>
      <c r="K21" s="4"/>
      <c r="L21" s="4"/>
      <c r="M21" s="4"/>
      <c r="N21" s="4"/>
      <c r="O21" s="33"/>
    </row>
    <row r="22" spans="2:15" ht="18.95" customHeight="1">
      <c r="B22" s="30">
        <v>0.58333333333333337</v>
      </c>
      <c r="C22" s="5">
        <v>0</v>
      </c>
      <c r="D22" s="31">
        <v>0</v>
      </c>
      <c r="E22" s="31">
        <v>0</v>
      </c>
      <c r="F22" s="11"/>
      <c r="G22" s="127"/>
      <c r="H22" s="128"/>
      <c r="I22" s="4"/>
      <c r="J22" s="29"/>
      <c r="K22" s="4"/>
      <c r="L22" s="4"/>
      <c r="M22" s="4"/>
      <c r="N22" s="4"/>
      <c r="O22" s="34"/>
    </row>
    <row r="23" spans="2:15" ht="18.95" customHeight="1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27"/>
      <c r="H23" s="128"/>
      <c r="I23" s="4"/>
      <c r="J23" s="29"/>
      <c r="K23" s="4"/>
      <c r="L23" s="4"/>
      <c r="M23" s="4"/>
      <c r="N23" s="4"/>
      <c r="O23" s="34"/>
    </row>
    <row r="24" spans="2:15" ht="18.95" customHeight="1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27"/>
      <c r="H24" s="128"/>
      <c r="I24" s="4"/>
      <c r="J24" s="29"/>
      <c r="K24" s="4"/>
      <c r="L24" s="4"/>
      <c r="M24" s="4"/>
      <c r="N24" s="4"/>
      <c r="O24" s="34"/>
    </row>
    <row r="25" spans="2:15" ht="18.95" customHeight="1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27"/>
      <c r="H25" s="128"/>
      <c r="I25" s="4"/>
      <c r="J25" s="29"/>
      <c r="K25" s="4"/>
      <c r="L25" s="4"/>
      <c r="M25" s="4"/>
      <c r="N25" s="4"/>
      <c r="O25" s="34"/>
    </row>
    <row r="26" spans="2:15" ht="18.95" customHeight="1">
      <c r="B26" s="39">
        <v>0.75</v>
      </c>
      <c r="C26" s="82">
        <v>4526490</v>
      </c>
      <c r="D26" s="40">
        <f>+C26-C21</f>
        <v>589</v>
      </c>
      <c r="E26" s="92">
        <f>+D26*1000/5/3600</f>
        <v>32.722222222222221</v>
      </c>
      <c r="F26" s="41"/>
      <c r="G26" s="140"/>
      <c r="H26" s="141"/>
      <c r="I26" s="4"/>
      <c r="J26" s="29"/>
      <c r="K26" s="4"/>
      <c r="L26" s="4"/>
      <c r="M26" s="4"/>
      <c r="N26" s="4"/>
      <c r="O26" s="33"/>
    </row>
    <row r="27" spans="2:15" ht="18.95" customHeight="1">
      <c r="B27" s="30">
        <v>0.79166666666666663</v>
      </c>
      <c r="C27" s="5">
        <v>0</v>
      </c>
      <c r="D27" s="31">
        <v>0</v>
      </c>
      <c r="E27" s="31">
        <v>0</v>
      </c>
      <c r="F27" s="11"/>
      <c r="G27" s="127"/>
      <c r="H27" s="128"/>
      <c r="I27" s="4"/>
      <c r="J27" s="29"/>
      <c r="K27" s="4"/>
      <c r="L27" s="4"/>
      <c r="M27" s="4"/>
      <c r="N27" s="4"/>
      <c r="O27" s="34"/>
    </row>
    <row r="28" spans="2:15" ht="18.95" customHeight="1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27"/>
      <c r="H28" s="128"/>
      <c r="I28" s="4"/>
      <c r="J28" s="29"/>
      <c r="K28" s="4"/>
      <c r="L28" s="4"/>
      <c r="M28" s="4"/>
      <c r="N28" s="4"/>
      <c r="O28" s="34"/>
    </row>
    <row r="29" spans="2:15" ht="18.95" customHeight="1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27"/>
      <c r="H29" s="128"/>
      <c r="I29" s="4"/>
      <c r="J29" s="29"/>
      <c r="K29" s="4"/>
      <c r="L29" s="4"/>
      <c r="M29" s="4"/>
      <c r="N29" s="4"/>
      <c r="O29" s="34"/>
    </row>
    <row r="30" spans="2:15" ht="18.95" customHeight="1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27"/>
      <c r="H30" s="128"/>
      <c r="I30" s="4"/>
      <c r="J30" s="29"/>
      <c r="K30" s="4"/>
      <c r="L30" s="4"/>
      <c r="M30" s="4"/>
      <c r="N30" s="4"/>
      <c r="O30" s="34"/>
    </row>
    <row r="31" spans="2:15" ht="18.95" customHeight="1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27"/>
      <c r="H31" s="128"/>
      <c r="I31" s="4"/>
      <c r="J31" s="29"/>
      <c r="K31" s="4"/>
      <c r="L31" s="4"/>
      <c r="M31" s="4"/>
      <c r="N31" s="4"/>
      <c r="O31" s="34"/>
    </row>
    <row r="32" spans="2:15" ht="18.95" customHeight="1" thickBot="1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29"/>
      <c r="H32" s="130"/>
      <c r="I32" s="4"/>
      <c r="J32" s="29"/>
      <c r="K32" s="4"/>
      <c r="L32" s="4"/>
      <c r="M32" s="4"/>
      <c r="N32" s="4"/>
      <c r="O32" s="34"/>
    </row>
    <row r="33" spans="2:15" ht="18.95" customHeight="1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8.95" customHeight="1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8.95" customHeight="1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8.95" customHeight="1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8.95" customHeight="1">
      <c r="B37" s="37"/>
      <c r="C37" s="34"/>
      <c r="D37" s="34"/>
      <c r="E37" s="34"/>
      <c r="F37" s="34"/>
      <c r="G37" s="34"/>
      <c r="H37" s="34" t="s">
        <v>38</v>
      </c>
      <c r="I37" s="34"/>
      <c r="J37" s="34"/>
      <c r="K37" s="34"/>
      <c r="L37" s="34"/>
      <c r="M37" s="34"/>
      <c r="N37" s="4"/>
      <c r="O37" s="34"/>
    </row>
    <row r="38" spans="2:15" ht="18.95" customHeight="1">
      <c r="B38" s="37"/>
      <c r="N38" s="4"/>
    </row>
    <row r="39" spans="2:15" ht="18.95" customHeight="1">
      <c r="B39" s="37"/>
      <c r="N39" s="4"/>
    </row>
    <row r="40" spans="2:15" ht="18.95" customHeight="1">
      <c r="B40" s="37"/>
      <c r="N40" s="4"/>
    </row>
    <row r="41" spans="2:15" ht="18.95" customHeight="1">
      <c r="B41" s="37"/>
      <c r="N41" s="4"/>
    </row>
    <row r="42" spans="2:15" ht="18.95" customHeight="1">
      <c r="B42" s="37"/>
      <c r="N42" s="4"/>
    </row>
    <row r="43" spans="2:15" ht="18.95" customHeight="1">
      <c r="B43" s="37"/>
      <c r="N43" s="4"/>
    </row>
  </sheetData>
  <sheetProtection selectLockedCells="1"/>
  <mergeCells count="29">
    <mergeCell ref="G28:H28"/>
    <mergeCell ref="G29:H29"/>
    <mergeCell ref="G30:H30"/>
    <mergeCell ref="G31:H31"/>
    <mergeCell ref="G32:H32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</mergeCells>
  <conditionalFormatting sqref="N9:N32">
    <cfRule type="cellIs" dxfId="17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Hoja15"/>
  <dimension ref="B1:R43"/>
  <sheetViews>
    <sheetView showGridLines="0" showWhiteSpace="0" topLeftCell="A4" zoomScale="70" zoomScaleNormal="70" zoomScalePageLayoutView="70" workbookViewId="0">
      <selection activeCell="C8" sqref="C8"/>
    </sheetView>
  </sheetViews>
  <sheetFormatPr defaultColWidth="11.42578125" defaultRowHeight="14.45"/>
  <cols>
    <col min="1" max="1" width="1.28515625" customWidth="1"/>
    <col min="2" max="2" width="25.85546875" bestFit="1" customWidth="1"/>
    <col min="3" max="5" width="18.7109375" customWidth="1"/>
    <col min="6" max="6" width="93.5703125" customWidth="1"/>
    <col min="7" max="7" width="10.7109375" customWidth="1"/>
    <col min="8" max="8" width="14.42578125" customWidth="1"/>
    <col min="9" max="9" width="10.7109375" customWidth="1"/>
    <col min="10" max="10" width="2.7109375" customWidth="1"/>
    <col min="11" max="11" width="10.7109375" customWidth="1"/>
    <col min="12" max="12" width="14.5703125" customWidth="1"/>
    <col min="13" max="13" width="10.7109375" customWidth="1"/>
    <col min="14" max="14" width="18" customWidth="1"/>
    <col min="15" max="15" width="68.7109375" customWidth="1"/>
  </cols>
  <sheetData>
    <row r="1" spans="2:18" ht="15" customHeight="1" thickBot="1">
      <c r="C1" t="s">
        <v>19</v>
      </c>
    </row>
    <row r="2" spans="2:18" ht="18.75" customHeight="1">
      <c r="B2" s="123"/>
      <c r="C2" s="124"/>
      <c r="D2" s="131" t="s">
        <v>30</v>
      </c>
      <c r="E2" s="132"/>
      <c r="F2" s="132"/>
      <c r="G2" s="132"/>
      <c r="H2" s="133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>
      <c r="B3" s="125"/>
      <c r="C3" s="126"/>
      <c r="D3" s="134"/>
      <c r="E3" s="135"/>
      <c r="F3" s="135"/>
      <c r="G3" s="135"/>
      <c r="H3" s="136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>
      <c r="B5" s="17" t="s">
        <v>5</v>
      </c>
      <c r="C5" s="18" t="s">
        <v>6</v>
      </c>
      <c r="D5" s="137" t="s">
        <v>31</v>
      </c>
      <c r="E5" s="138"/>
      <c r="F5" s="138"/>
      <c r="G5" s="138"/>
      <c r="H5" s="139"/>
      <c r="I5" s="19"/>
      <c r="J5" s="19"/>
      <c r="K5" s="19"/>
      <c r="L5" s="19"/>
      <c r="M5" s="19"/>
      <c r="N5" s="16"/>
      <c r="O5" s="16"/>
      <c r="P5" s="1"/>
    </row>
    <row r="6" spans="2:18" ht="6" customHeight="1" thickBot="1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>
      <c r="B7" s="21" t="s">
        <v>52</v>
      </c>
      <c r="C7" s="22" t="s">
        <v>33</v>
      </c>
      <c r="D7" s="23" t="s">
        <v>34</v>
      </c>
      <c r="E7" s="24" t="s">
        <v>15</v>
      </c>
      <c r="F7" s="25" t="s">
        <v>35</v>
      </c>
      <c r="G7" s="119" t="s">
        <v>36</v>
      </c>
      <c r="H7" s="120"/>
      <c r="I7" s="26"/>
      <c r="J7" s="26"/>
      <c r="K7" s="4"/>
      <c r="L7" s="26"/>
      <c r="M7" s="26"/>
      <c r="N7" s="26"/>
      <c r="O7" s="26"/>
      <c r="P7" s="2"/>
    </row>
    <row r="8" spans="2:18" ht="15" customHeight="1">
      <c r="B8" s="27" t="s">
        <v>37</v>
      </c>
      <c r="C8" s="38">
        <f>+'Día 14'!C26</f>
        <v>4526490</v>
      </c>
      <c r="D8" s="28" t="s">
        <v>19</v>
      </c>
      <c r="E8" s="28"/>
      <c r="F8" s="8" t="s">
        <v>19</v>
      </c>
      <c r="G8" s="121"/>
      <c r="H8" s="122"/>
      <c r="I8" s="29"/>
      <c r="J8" s="29"/>
      <c r="K8" s="4"/>
      <c r="L8" s="4"/>
      <c r="M8" s="4"/>
      <c r="N8" s="7"/>
      <c r="O8" s="7"/>
    </row>
    <row r="9" spans="2:18" ht="18.95" customHeight="1">
      <c r="B9" s="30">
        <v>4.1666666666666664E-2</v>
      </c>
      <c r="C9" s="5">
        <v>0</v>
      </c>
      <c r="D9" s="31" t="s">
        <v>19</v>
      </c>
      <c r="E9" s="31" t="s">
        <v>19</v>
      </c>
      <c r="F9" s="9" t="s">
        <v>19</v>
      </c>
      <c r="G9" s="127"/>
      <c r="H9" s="128"/>
      <c r="I9" s="4"/>
      <c r="J9" s="29"/>
      <c r="K9" s="4"/>
      <c r="L9" s="4"/>
      <c r="M9" s="4"/>
      <c r="N9" s="4"/>
      <c r="O9" s="32"/>
      <c r="P9" s="3" t="s">
        <v>19</v>
      </c>
    </row>
    <row r="10" spans="2:18" ht="18.95" customHeight="1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27"/>
      <c r="H10" s="128"/>
      <c r="I10" s="4"/>
      <c r="J10" s="29"/>
      <c r="K10" s="4"/>
      <c r="L10" s="4"/>
      <c r="M10" s="4"/>
      <c r="N10" s="4"/>
      <c r="O10" s="33"/>
    </row>
    <row r="11" spans="2:18" ht="18.95" customHeight="1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27"/>
      <c r="H11" s="128"/>
      <c r="I11" s="4"/>
      <c r="J11" s="29"/>
      <c r="K11" s="4"/>
      <c r="L11" s="4"/>
      <c r="M11" s="4"/>
      <c r="N11" s="4"/>
      <c r="O11" s="33"/>
      <c r="R11" t="s">
        <v>19</v>
      </c>
    </row>
    <row r="12" spans="2:18" ht="18.95" customHeight="1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27"/>
      <c r="H12" s="128"/>
      <c r="I12" s="4"/>
      <c r="J12" s="29"/>
      <c r="K12" s="4"/>
      <c r="L12" s="4"/>
      <c r="M12" s="4"/>
      <c r="N12" s="4"/>
      <c r="O12" s="33"/>
    </row>
    <row r="13" spans="2:18" ht="18.95" customHeight="1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19</v>
      </c>
      <c r="G13" s="127"/>
      <c r="H13" s="128"/>
      <c r="I13" s="4"/>
      <c r="J13" s="29"/>
      <c r="K13" s="4"/>
      <c r="L13" s="4"/>
      <c r="M13" s="4"/>
      <c r="N13" s="4"/>
      <c r="O13" s="33"/>
    </row>
    <row r="14" spans="2:18" ht="18.95" customHeight="1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19</v>
      </c>
      <c r="G14" s="127"/>
      <c r="H14" s="128"/>
      <c r="I14" s="4"/>
      <c r="J14" s="29"/>
      <c r="K14" s="4"/>
      <c r="L14" s="4"/>
      <c r="M14" s="4"/>
      <c r="N14" s="4"/>
      <c r="O14" s="33"/>
    </row>
    <row r="15" spans="2:18" ht="18.95" customHeight="1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27"/>
      <c r="H15" s="128"/>
      <c r="I15" s="4"/>
      <c r="J15" s="29"/>
      <c r="K15" s="4"/>
      <c r="L15" s="4"/>
      <c r="M15" s="4"/>
      <c r="N15" s="4"/>
      <c r="O15" s="33"/>
    </row>
    <row r="16" spans="2:18" ht="18.95" customHeight="1">
      <c r="B16" s="39">
        <v>0.33333333333333331</v>
      </c>
      <c r="C16" s="82">
        <v>4528150</v>
      </c>
      <c r="D16" s="40">
        <f>+C16-C8</f>
        <v>1660</v>
      </c>
      <c r="E16" s="92">
        <f>+D16*1000/14/3600</f>
        <v>32.936507936507937</v>
      </c>
      <c r="F16" s="41" t="s">
        <v>19</v>
      </c>
      <c r="G16" s="140"/>
      <c r="H16" s="141"/>
      <c r="I16" s="4"/>
      <c r="J16" s="29"/>
      <c r="K16" s="4"/>
      <c r="L16" s="4"/>
      <c r="M16" s="4"/>
      <c r="N16" s="4"/>
      <c r="O16" s="33"/>
    </row>
    <row r="17" spans="2:15" ht="18.95" customHeight="1">
      <c r="B17" s="30">
        <v>0.375</v>
      </c>
      <c r="C17" s="5">
        <v>0</v>
      </c>
      <c r="D17" s="31">
        <v>0</v>
      </c>
      <c r="E17" s="31">
        <v>0</v>
      </c>
      <c r="F17" s="10"/>
      <c r="G17" s="127"/>
      <c r="H17" s="128"/>
      <c r="I17" s="4"/>
      <c r="J17" s="29"/>
      <c r="K17" s="4"/>
      <c r="L17" s="4"/>
      <c r="M17" s="4"/>
      <c r="N17" s="4"/>
      <c r="O17" s="33"/>
    </row>
    <row r="18" spans="2:15" ht="18.95" customHeight="1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27"/>
      <c r="H18" s="128"/>
      <c r="I18" s="4"/>
      <c r="J18" s="29"/>
      <c r="K18" s="4"/>
      <c r="L18" s="4"/>
      <c r="M18" s="4"/>
      <c r="N18" s="4"/>
      <c r="O18" s="33"/>
    </row>
    <row r="19" spans="2:15" ht="18.95" customHeight="1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27"/>
      <c r="H19" s="128"/>
      <c r="I19" s="4"/>
      <c r="J19" s="29"/>
      <c r="K19" s="4"/>
      <c r="L19" s="4"/>
      <c r="M19" s="4"/>
      <c r="N19" s="4"/>
      <c r="O19" s="33"/>
    </row>
    <row r="20" spans="2:15" ht="18.95" customHeight="1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27"/>
      <c r="H20" s="128"/>
      <c r="I20" s="4"/>
      <c r="J20" s="29"/>
      <c r="K20" s="4"/>
      <c r="L20" s="4"/>
      <c r="M20" s="4"/>
      <c r="N20" s="4"/>
      <c r="O20" s="33"/>
    </row>
    <row r="21" spans="2:15" ht="18.95" customHeight="1">
      <c r="B21" s="39">
        <v>0.54166666666666663</v>
      </c>
      <c r="C21" s="82">
        <v>4528747</v>
      </c>
      <c r="D21" s="40">
        <f>+C21-C16</f>
        <v>597</v>
      </c>
      <c r="E21" s="92">
        <f>+D21*1000/5/3600</f>
        <v>33.166666666666664</v>
      </c>
      <c r="F21" s="41"/>
      <c r="G21" s="140"/>
      <c r="H21" s="141"/>
      <c r="I21" s="4"/>
      <c r="J21" s="29"/>
      <c r="K21" s="4"/>
      <c r="L21" s="4"/>
      <c r="M21" s="4"/>
      <c r="N21" s="4"/>
      <c r="O21" s="33"/>
    </row>
    <row r="22" spans="2:15" ht="18.95" customHeight="1">
      <c r="B22" s="30">
        <v>0.58333333333333337</v>
      </c>
      <c r="C22" s="5">
        <v>0</v>
      </c>
      <c r="D22" s="31">
        <v>0</v>
      </c>
      <c r="E22" s="31">
        <v>0</v>
      </c>
      <c r="F22" s="11"/>
      <c r="G22" s="127"/>
      <c r="H22" s="128"/>
      <c r="I22" s="4"/>
      <c r="J22" s="29"/>
      <c r="K22" s="4"/>
      <c r="L22" s="4"/>
      <c r="M22" s="4"/>
      <c r="N22" s="4"/>
      <c r="O22" s="34"/>
    </row>
    <row r="23" spans="2:15" ht="18.95" customHeight="1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27"/>
      <c r="H23" s="128"/>
      <c r="I23" s="4"/>
      <c r="J23" s="29"/>
      <c r="K23" s="4"/>
      <c r="L23" s="4"/>
      <c r="M23" s="4"/>
      <c r="N23" s="4"/>
      <c r="O23" s="34"/>
    </row>
    <row r="24" spans="2:15" ht="18.95" customHeight="1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27"/>
      <c r="H24" s="128"/>
      <c r="I24" s="4"/>
      <c r="J24" s="29"/>
      <c r="K24" s="4"/>
      <c r="L24" s="4"/>
      <c r="M24" s="4"/>
      <c r="N24" s="4"/>
      <c r="O24" s="34"/>
    </row>
    <row r="25" spans="2:15" ht="18.95" customHeight="1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27"/>
      <c r="H25" s="128"/>
      <c r="I25" s="4"/>
      <c r="J25" s="29"/>
      <c r="K25" s="4"/>
      <c r="L25" s="4"/>
      <c r="M25" s="4"/>
      <c r="N25" s="4"/>
      <c r="O25" s="34"/>
    </row>
    <row r="26" spans="2:15" ht="18.95" customHeight="1">
      <c r="B26" s="39">
        <v>0.75</v>
      </c>
      <c r="C26" s="82">
        <v>4529335</v>
      </c>
      <c r="D26" s="40">
        <f>+C26-C21</f>
        <v>588</v>
      </c>
      <c r="E26" s="92">
        <f>+D26*1000/5/3600</f>
        <v>32.666666666666664</v>
      </c>
      <c r="F26" s="41"/>
      <c r="G26" s="140"/>
      <c r="H26" s="141"/>
      <c r="I26" s="4"/>
      <c r="J26" s="29"/>
      <c r="K26" s="4"/>
      <c r="L26" s="4"/>
      <c r="M26" s="4"/>
      <c r="N26" s="4"/>
      <c r="O26" s="33"/>
    </row>
    <row r="27" spans="2:15" ht="18.95" customHeight="1">
      <c r="B27" s="30">
        <v>0.79166666666666663</v>
      </c>
      <c r="C27" s="5">
        <v>0</v>
      </c>
      <c r="D27" s="31">
        <v>0</v>
      </c>
      <c r="E27" s="31">
        <v>0</v>
      </c>
      <c r="F27" s="11"/>
      <c r="G27" s="127"/>
      <c r="H27" s="128"/>
      <c r="I27" s="4"/>
      <c r="J27" s="29"/>
      <c r="K27" s="4"/>
      <c r="L27" s="4"/>
      <c r="M27" s="4"/>
      <c r="N27" s="4"/>
      <c r="O27" s="34"/>
    </row>
    <row r="28" spans="2:15" ht="18.95" customHeight="1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27"/>
      <c r="H28" s="128"/>
      <c r="I28" s="4"/>
      <c r="J28" s="29"/>
      <c r="K28" s="4"/>
      <c r="L28" s="4"/>
      <c r="M28" s="4"/>
      <c r="N28" s="4"/>
      <c r="O28" s="34"/>
    </row>
    <row r="29" spans="2:15" ht="18.95" customHeight="1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27"/>
      <c r="H29" s="128"/>
      <c r="I29" s="4"/>
      <c r="J29" s="29"/>
      <c r="K29" s="4"/>
      <c r="L29" s="4"/>
      <c r="M29" s="4"/>
      <c r="N29" s="4"/>
      <c r="O29" s="34"/>
    </row>
    <row r="30" spans="2:15" ht="18.95" customHeight="1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27"/>
      <c r="H30" s="128"/>
      <c r="I30" s="4"/>
      <c r="J30" s="29"/>
      <c r="K30" s="4"/>
      <c r="L30" s="4"/>
      <c r="M30" s="4"/>
      <c r="N30" s="4"/>
      <c r="O30" s="34"/>
    </row>
    <row r="31" spans="2:15" ht="18.95" customHeight="1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27"/>
      <c r="H31" s="128"/>
      <c r="I31" s="4"/>
      <c r="J31" s="29"/>
      <c r="K31" s="4"/>
      <c r="L31" s="4"/>
      <c r="M31" s="4"/>
      <c r="N31" s="4"/>
      <c r="O31" s="34"/>
    </row>
    <row r="32" spans="2:15" ht="18.95" customHeight="1" thickBot="1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29"/>
      <c r="H32" s="130"/>
      <c r="I32" s="4"/>
      <c r="J32" s="29"/>
      <c r="K32" s="4"/>
      <c r="L32" s="4"/>
      <c r="M32" s="4"/>
      <c r="N32" s="4"/>
      <c r="O32" s="34"/>
    </row>
    <row r="33" spans="2:15" ht="18.95" customHeight="1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8.95" customHeight="1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8.95" customHeight="1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8.95" customHeight="1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8.95" customHeight="1">
      <c r="B37" s="37"/>
      <c r="C37" s="34"/>
      <c r="D37" s="34"/>
      <c r="E37" s="34"/>
      <c r="F37" s="34"/>
      <c r="G37" s="34"/>
      <c r="H37" s="34" t="s">
        <v>38</v>
      </c>
      <c r="I37" s="34"/>
      <c r="J37" s="34"/>
      <c r="K37" s="34"/>
      <c r="L37" s="34"/>
      <c r="M37" s="34"/>
      <c r="N37" s="4"/>
      <c r="O37" s="34"/>
    </row>
    <row r="38" spans="2:15" ht="18.95" customHeight="1">
      <c r="B38" s="37"/>
      <c r="N38" s="4"/>
    </row>
    <row r="39" spans="2:15" ht="18.95" customHeight="1">
      <c r="B39" s="37"/>
      <c r="N39" s="4"/>
    </row>
    <row r="40" spans="2:15" ht="18.95" customHeight="1">
      <c r="B40" s="37"/>
      <c r="N40" s="4"/>
    </row>
    <row r="41" spans="2:15" ht="18.95" customHeight="1">
      <c r="B41" s="37"/>
      <c r="N41" s="4"/>
    </row>
    <row r="42" spans="2:15" ht="18.95" customHeight="1">
      <c r="B42" s="37"/>
      <c r="N42" s="4"/>
    </row>
    <row r="43" spans="2:15" ht="18.95" customHeight="1">
      <c r="B43" s="37"/>
      <c r="N43" s="4"/>
    </row>
  </sheetData>
  <sheetProtection selectLockedCells="1"/>
  <mergeCells count="29">
    <mergeCell ref="G28:H28"/>
    <mergeCell ref="G29:H29"/>
    <mergeCell ref="G30:H30"/>
    <mergeCell ref="G31:H31"/>
    <mergeCell ref="G32:H32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</mergeCells>
  <conditionalFormatting sqref="N9:N32">
    <cfRule type="cellIs" dxfId="16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Hoja16"/>
  <dimension ref="B1:R43"/>
  <sheetViews>
    <sheetView showGridLines="0" showWhiteSpace="0" topLeftCell="A4" zoomScale="70" zoomScaleNormal="70" zoomScalePageLayoutView="70" workbookViewId="0">
      <selection activeCell="C8" sqref="C8"/>
    </sheetView>
  </sheetViews>
  <sheetFormatPr defaultColWidth="11.42578125" defaultRowHeight="14.45"/>
  <cols>
    <col min="1" max="1" width="1.28515625" customWidth="1"/>
    <col min="2" max="2" width="25.85546875" bestFit="1" customWidth="1"/>
    <col min="3" max="5" width="18.7109375" customWidth="1"/>
    <col min="6" max="6" width="93.5703125" customWidth="1"/>
    <col min="7" max="7" width="10.7109375" customWidth="1"/>
    <col min="8" max="8" width="14.42578125" customWidth="1"/>
    <col min="9" max="9" width="10.7109375" customWidth="1"/>
    <col min="10" max="10" width="2.7109375" customWidth="1"/>
    <col min="11" max="11" width="10.7109375" customWidth="1"/>
    <col min="12" max="12" width="14.5703125" customWidth="1"/>
    <col min="13" max="13" width="10.7109375" customWidth="1"/>
    <col min="14" max="14" width="18" customWidth="1"/>
    <col min="15" max="15" width="68.7109375" customWidth="1"/>
  </cols>
  <sheetData>
    <row r="1" spans="2:18" ht="15" customHeight="1" thickBot="1">
      <c r="C1" t="s">
        <v>19</v>
      </c>
    </row>
    <row r="2" spans="2:18" ht="18.75" customHeight="1">
      <c r="B2" s="123"/>
      <c r="C2" s="124"/>
      <c r="D2" s="131" t="s">
        <v>30</v>
      </c>
      <c r="E2" s="132"/>
      <c r="F2" s="132"/>
      <c r="G2" s="132"/>
      <c r="H2" s="133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>
      <c r="B3" s="125"/>
      <c r="C3" s="126"/>
      <c r="D3" s="134"/>
      <c r="E3" s="135"/>
      <c r="F3" s="135"/>
      <c r="G3" s="135"/>
      <c r="H3" s="136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>
      <c r="B5" s="17" t="s">
        <v>5</v>
      </c>
      <c r="C5" s="18" t="s">
        <v>6</v>
      </c>
      <c r="D5" s="137" t="s">
        <v>31</v>
      </c>
      <c r="E5" s="138"/>
      <c r="F5" s="138"/>
      <c r="G5" s="138"/>
      <c r="H5" s="139"/>
      <c r="I5" s="19"/>
      <c r="J5" s="19"/>
      <c r="K5" s="19"/>
      <c r="L5" s="19"/>
      <c r="M5" s="19"/>
      <c r="N5" s="16"/>
      <c r="O5" s="16"/>
      <c r="P5" s="1"/>
    </row>
    <row r="6" spans="2:18" ht="6" customHeight="1" thickBot="1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>
      <c r="B7" s="21" t="s">
        <v>53</v>
      </c>
      <c r="C7" s="22" t="s">
        <v>33</v>
      </c>
      <c r="D7" s="23" t="s">
        <v>34</v>
      </c>
      <c r="E7" s="24" t="s">
        <v>15</v>
      </c>
      <c r="F7" s="25" t="s">
        <v>35</v>
      </c>
      <c r="G7" s="119" t="s">
        <v>36</v>
      </c>
      <c r="H7" s="120"/>
      <c r="I7" s="26"/>
      <c r="J7" s="26"/>
      <c r="K7" s="4"/>
      <c r="L7" s="26"/>
      <c r="M7" s="26"/>
      <c r="N7" s="26"/>
      <c r="O7" s="26"/>
      <c r="P7" s="2"/>
    </row>
    <row r="8" spans="2:18" ht="15" customHeight="1">
      <c r="B8" s="27" t="s">
        <v>37</v>
      </c>
      <c r="C8" s="38">
        <f>+'Día 15'!C26</f>
        <v>4529335</v>
      </c>
      <c r="D8" s="28" t="s">
        <v>19</v>
      </c>
      <c r="E8" s="28"/>
      <c r="F8" s="8" t="s">
        <v>19</v>
      </c>
      <c r="G8" s="121"/>
      <c r="H8" s="122"/>
      <c r="I8" s="29"/>
      <c r="J8" s="29"/>
      <c r="K8" s="4"/>
      <c r="L8" s="4"/>
      <c r="M8" s="4"/>
      <c r="N8" s="7"/>
      <c r="O8" s="7"/>
    </row>
    <row r="9" spans="2:18" ht="18.95" customHeight="1">
      <c r="B9" s="30">
        <v>4.1666666666666664E-2</v>
      </c>
      <c r="C9" s="5">
        <v>0</v>
      </c>
      <c r="D9" s="31" t="s">
        <v>19</v>
      </c>
      <c r="E9" s="31" t="s">
        <v>19</v>
      </c>
      <c r="F9" s="9" t="s">
        <v>19</v>
      </c>
      <c r="G9" s="127"/>
      <c r="H9" s="128"/>
      <c r="I9" s="4"/>
      <c r="J9" s="29"/>
      <c r="K9" s="4"/>
      <c r="L9" s="4"/>
      <c r="M9" s="4"/>
      <c r="N9" s="4"/>
      <c r="O9" s="32"/>
      <c r="P9" s="3" t="s">
        <v>19</v>
      </c>
    </row>
    <row r="10" spans="2:18" ht="18.95" customHeight="1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27"/>
      <c r="H10" s="128"/>
      <c r="I10" s="4"/>
      <c r="J10" s="29"/>
      <c r="K10" s="4"/>
      <c r="L10" s="4"/>
      <c r="M10" s="4"/>
      <c r="N10" s="4"/>
      <c r="O10" s="33"/>
    </row>
    <row r="11" spans="2:18" ht="18.95" customHeight="1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27"/>
      <c r="H11" s="128"/>
      <c r="I11" s="4"/>
      <c r="J11" s="29"/>
      <c r="K11" s="4"/>
      <c r="L11" s="4"/>
      <c r="M11" s="4"/>
      <c r="N11" s="4"/>
      <c r="O11" s="33"/>
      <c r="R11" t="s">
        <v>19</v>
      </c>
    </row>
    <row r="12" spans="2:18" ht="18.95" customHeight="1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27"/>
      <c r="H12" s="128"/>
      <c r="I12" s="4"/>
      <c r="J12" s="29"/>
      <c r="K12" s="4"/>
      <c r="L12" s="4"/>
      <c r="M12" s="4"/>
      <c r="N12" s="4"/>
      <c r="O12" s="33"/>
    </row>
    <row r="13" spans="2:18" ht="18.95" customHeight="1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19</v>
      </c>
      <c r="G13" s="127"/>
      <c r="H13" s="128"/>
      <c r="I13" s="4"/>
      <c r="J13" s="29"/>
      <c r="K13" s="4"/>
      <c r="L13" s="4"/>
      <c r="M13" s="4"/>
      <c r="N13" s="4"/>
      <c r="O13" s="33"/>
    </row>
    <row r="14" spans="2:18" ht="18.95" customHeight="1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19</v>
      </c>
      <c r="G14" s="127"/>
      <c r="H14" s="128"/>
      <c r="I14" s="4"/>
      <c r="J14" s="29"/>
      <c r="K14" s="4"/>
      <c r="L14" s="4"/>
      <c r="M14" s="4"/>
      <c r="N14" s="4"/>
      <c r="O14" s="33"/>
    </row>
    <row r="15" spans="2:18" ht="18.95" customHeight="1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27"/>
      <c r="H15" s="128"/>
      <c r="I15" s="4"/>
      <c r="J15" s="29"/>
      <c r="K15" s="4"/>
      <c r="L15" s="4"/>
      <c r="M15" s="4"/>
      <c r="N15" s="4"/>
      <c r="O15" s="33"/>
    </row>
    <row r="16" spans="2:18" ht="18.95" customHeight="1">
      <c r="B16" s="39">
        <v>0.33333333333333331</v>
      </c>
      <c r="C16" s="82">
        <v>4530997</v>
      </c>
      <c r="D16" s="40">
        <f>+C16-C8</f>
        <v>1662</v>
      </c>
      <c r="E16" s="92">
        <f>+D16*1000/14/3600</f>
        <v>32.976190476190474</v>
      </c>
      <c r="F16" s="41"/>
      <c r="G16" s="140"/>
      <c r="H16" s="141"/>
      <c r="I16" s="4"/>
      <c r="J16" s="29"/>
      <c r="K16" s="4"/>
      <c r="L16" s="4"/>
      <c r="M16" s="4"/>
      <c r="N16" s="4"/>
      <c r="O16" s="33"/>
    </row>
    <row r="17" spans="2:15" ht="18.95" customHeight="1">
      <c r="B17" s="30">
        <v>0.375</v>
      </c>
      <c r="C17" s="5">
        <v>0</v>
      </c>
      <c r="D17" s="31">
        <v>0</v>
      </c>
      <c r="E17" s="31">
        <v>0</v>
      </c>
      <c r="F17" s="10"/>
      <c r="G17" s="127"/>
      <c r="H17" s="128"/>
      <c r="I17" s="4"/>
      <c r="J17" s="29"/>
      <c r="K17" s="4"/>
      <c r="L17" s="4"/>
      <c r="M17" s="4"/>
      <c r="N17" s="4"/>
      <c r="O17" s="33"/>
    </row>
    <row r="18" spans="2:15" ht="18.95" customHeight="1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27"/>
      <c r="H18" s="128"/>
      <c r="I18" s="4"/>
      <c r="J18" s="29"/>
      <c r="K18" s="4"/>
      <c r="L18" s="4"/>
      <c r="M18" s="4"/>
      <c r="N18" s="4"/>
      <c r="O18" s="33"/>
    </row>
    <row r="19" spans="2:15" ht="18.95" customHeight="1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27"/>
      <c r="H19" s="128"/>
      <c r="I19" s="4"/>
      <c r="J19" s="29"/>
      <c r="K19" s="4"/>
      <c r="L19" s="4"/>
      <c r="M19" s="4"/>
      <c r="N19" s="4"/>
      <c r="O19" s="33"/>
    </row>
    <row r="20" spans="2:15" ht="18.95" customHeight="1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27"/>
      <c r="H20" s="128"/>
      <c r="I20" s="4"/>
      <c r="J20" s="29"/>
      <c r="K20" s="4"/>
      <c r="L20" s="4"/>
      <c r="M20" s="4"/>
      <c r="N20" s="4"/>
      <c r="O20" s="33"/>
    </row>
    <row r="21" spans="2:15" ht="18.95" customHeight="1">
      <c r="B21" s="39">
        <v>0.54166666666666663</v>
      </c>
      <c r="C21" s="82">
        <v>4531597</v>
      </c>
      <c r="D21" s="40">
        <f>+C21-C16</f>
        <v>600</v>
      </c>
      <c r="E21" s="92">
        <f>+D21*1000/5/3600</f>
        <v>33.333333333333336</v>
      </c>
      <c r="F21" s="41"/>
      <c r="G21" s="140"/>
      <c r="H21" s="141"/>
      <c r="I21" s="4"/>
      <c r="J21" s="29"/>
      <c r="K21" s="4"/>
      <c r="L21" s="4"/>
      <c r="M21" s="4"/>
      <c r="N21" s="4"/>
      <c r="O21" s="33"/>
    </row>
    <row r="22" spans="2:15" ht="18.95" customHeight="1">
      <c r="B22" s="30">
        <v>0.58333333333333337</v>
      </c>
      <c r="C22" s="5">
        <v>0</v>
      </c>
      <c r="D22" s="31">
        <v>0</v>
      </c>
      <c r="E22" s="31">
        <v>0</v>
      </c>
      <c r="F22" s="11"/>
      <c r="G22" s="127"/>
      <c r="H22" s="128"/>
      <c r="I22" s="4"/>
      <c r="J22" s="29"/>
      <c r="K22" s="4"/>
      <c r="L22" s="4"/>
      <c r="M22" s="4"/>
      <c r="N22" s="4"/>
      <c r="O22" s="34"/>
    </row>
    <row r="23" spans="2:15" ht="18.95" customHeight="1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27"/>
      <c r="H23" s="128"/>
      <c r="I23" s="4"/>
      <c r="J23" s="29"/>
      <c r="K23" s="4"/>
      <c r="L23" s="4"/>
      <c r="M23" s="4"/>
      <c r="N23" s="4"/>
      <c r="O23" s="34"/>
    </row>
    <row r="24" spans="2:15" ht="18.95" customHeight="1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27"/>
      <c r="H24" s="128"/>
      <c r="I24" s="4"/>
      <c r="J24" s="29"/>
      <c r="K24" s="4"/>
      <c r="L24" s="4"/>
      <c r="M24" s="4"/>
      <c r="N24" s="4"/>
      <c r="O24" s="34"/>
    </row>
    <row r="25" spans="2:15" ht="18.95" customHeight="1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0"/>
      <c r="G25" s="127"/>
      <c r="H25" s="128"/>
      <c r="I25" s="4"/>
      <c r="J25" s="29"/>
      <c r="K25" s="4"/>
      <c r="L25" s="4"/>
      <c r="M25" s="4"/>
      <c r="N25" s="4"/>
      <c r="O25" s="34"/>
    </row>
    <row r="26" spans="2:15" ht="18.95" customHeight="1">
      <c r="B26" s="39">
        <v>0.75</v>
      </c>
      <c r="C26" s="82">
        <v>4532206</v>
      </c>
      <c r="D26" s="40">
        <f>+C26-C21</f>
        <v>609</v>
      </c>
      <c r="E26" s="92">
        <f>+D26*1000/5/3600</f>
        <v>33.833333333333336</v>
      </c>
      <c r="F26" s="41" t="s">
        <v>19</v>
      </c>
      <c r="G26" s="140"/>
      <c r="H26" s="141"/>
      <c r="I26" s="4"/>
      <c r="J26" s="29"/>
      <c r="K26" s="4"/>
      <c r="L26" s="4"/>
      <c r="M26" s="4"/>
      <c r="N26" s="4"/>
      <c r="O26" s="33"/>
    </row>
    <row r="27" spans="2:15" ht="18.95" customHeight="1">
      <c r="B27" s="30">
        <v>0.79166666666666663</v>
      </c>
      <c r="C27" s="5">
        <v>0</v>
      </c>
      <c r="D27" s="31">
        <v>0</v>
      </c>
      <c r="E27" s="31">
        <v>0</v>
      </c>
      <c r="F27" s="11"/>
      <c r="G27" s="127"/>
      <c r="H27" s="128"/>
      <c r="I27" s="4"/>
      <c r="J27" s="29"/>
      <c r="K27" s="4"/>
      <c r="L27" s="4"/>
      <c r="M27" s="4"/>
      <c r="N27" s="4"/>
      <c r="O27" s="34"/>
    </row>
    <row r="28" spans="2:15" ht="18.95" customHeight="1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27"/>
      <c r="H28" s="128"/>
      <c r="I28" s="4"/>
      <c r="J28" s="29"/>
      <c r="K28" s="4"/>
      <c r="L28" s="4"/>
      <c r="M28" s="4"/>
      <c r="N28" s="4"/>
      <c r="O28" s="34"/>
    </row>
    <row r="29" spans="2:15" ht="18.95" customHeight="1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27"/>
      <c r="H29" s="128"/>
      <c r="I29" s="4"/>
      <c r="J29" s="29"/>
      <c r="K29" s="4"/>
      <c r="L29" s="4"/>
      <c r="M29" s="4"/>
      <c r="N29" s="4"/>
      <c r="O29" s="34"/>
    </row>
    <row r="30" spans="2:15" ht="18.95" customHeight="1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27"/>
      <c r="H30" s="128"/>
      <c r="I30" s="4"/>
      <c r="J30" s="29"/>
      <c r="K30" s="4"/>
      <c r="L30" s="4"/>
      <c r="M30" s="4"/>
      <c r="N30" s="4"/>
      <c r="O30" s="34"/>
    </row>
    <row r="31" spans="2:15" ht="18.95" customHeight="1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27"/>
      <c r="H31" s="128"/>
      <c r="I31" s="4"/>
      <c r="J31" s="29"/>
      <c r="K31" s="4"/>
      <c r="L31" s="4"/>
      <c r="M31" s="4"/>
      <c r="N31" s="4"/>
      <c r="O31" s="34"/>
    </row>
    <row r="32" spans="2:15" ht="18.95" customHeight="1" thickBot="1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29"/>
      <c r="H32" s="130"/>
      <c r="I32" s="4"/>
      <c r="J32" s="29"/>
      <c r="K32" s="4"/>
      <c r="L32" s="4"/>
      <c r="M32" s="4"/>
      <c r="N32" s="4"/>
      <c r="O32" s="34"/>
    </row>
    <row r="33" spans="2:15" ht="18.95" customHeight="1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8.95" customHeight="1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8.95" customHeight="1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8.95" customHeight="1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8.95" customHeight="1">
      <c r="B37" s="37"/>
      <c r="C37" s="34"/>
      <c r="D37" s="34"/>
      <c r="E37" s="34"/>
      <c r="F37" s="34"/>
      <c r="G37" s="34"/>
      <c r="H37" s="34" t="s">
        <v>38</v>
      </c>
      <c r="I37" s="34"/>
      <c r="J37" s="34"/>
      <c r="K37" s="34"/>
      <c r="L37" s="34"/>
      <c r="M37" s="34"/>
      <c r="N37" s="4"/>
      <c r="O37" s="34"/>
    </row>
    <row r="38" spans="2:15" ht="18.95" customHeight="1">
      <c r="B38" s="37"/>
      <c r="N38" s="4"/>
    </row>
    <row r="39" spans="2:15" ht="18.95" customHeight="1">
      <c r="B39" s="37"/>
      <c r="N39" s="4"/>
    </row>
    <row r="40" spans="2:15" ht="18.95" customHeight="1">
      <c r="B40" s="37"/>
      <c r="N40" s="4"/>
    </row>
    <row r="41" spans="2:15" ht="18.95" customHeight="1">
      <c r="B41" s="37"/>
      <c r="N41" s="4"/>
    </row>
    <row r="42" spans="2:15" ht="18.95" customHeight="1">
      <c r="B42" s="37"/>
      <c r="N42" s="4"/>
    </row>
    <row r="43" spans="2:15" ht="18.95" customHeight="1">
      <c r="B43" s="37"/>
      <c r="N43" s="4"/>
    </row>
  </sheetData>
  <sheetProtection selectLockedCells="1"/>
  <mergeCells count="29">
    <mergeCell ref="G28:H28"/>
    <mergeCell ref="G29:H29"/>
    <mergeCell ref="G30:H30"/>
    <mergeCell ref="G31:H31"/>
    <mergeCell ref="G32:H32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</mergeCells>
  <conditionalFormatting sqref="N9:N32">
    <cfRule type="cellIs" dxfId="15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Hoja17"/>
  <dimension ref="B1:R43"/>
  <sheetViews>
    <sheetView showGridLines="0" showWhiteSpace="0" topLeftCell="A5" zoomScale="70" zoomScaleNormal="70" zoomScalePageLayoutView="70" workbookViewId="0">
      <selection activeCell="C8" sqref="C8"/>
    </sheetView>
  </sheetViews>
  <sheetFormatPr defaultColWidth="11.42578125" defaultRowHeight="14.45"/>
  <cols>
    <col min="1" max="1" width="1.28515625" customWidth="1"/>
    <col min="2" max="2" width="25.85546875" bestFit="1" customWidth="1"/>
    <col min="3" max="5" width="18.7109375" customWidth="1"/>
    <col min="6" max="6" width="93.5703125" customWidth="1"/>
    <col min="7" max="7" width="10.7109375" customWidth="1"/>
    <col min="8" max="8" width="14.42578125" customWidth="1"/>
    <col min="9" max="9" width="10.7109375" customWidth="1"/>
    <col min="10" max="10" width="2.7109375" customWidth="1"/>
    <col min="11" max="11" width="10.7109375" customWidth="1"/>
    <col min="12" max="12" width="14.5703125" customWidth="1"/>
    <col min="13" max="13" width="10.7109375" customWidth="1"/>
    <col min="14" max="14" width="18" customWidth="1"/>
    <col min="15" max="15" width="68.7109375" customWidth="1"/>
  </cols>
  <sheetData>
    <row r="1" spans="2:18" ht="15" customHeight="1" thickBot="1">
      <c r="C1" t="s">
        <v>19</v>
      </c>
    </row>
    <row r="2" spans="2:18" ht="18.75" customHeight="1">
      <c r="B2" s="123"/>
      <c r="C2" s="124"/>
      <c r="D2" s="131" t="s">
        <v>30</v>
      </c>
      <c r="E2" s="132"/>
      <c r="F2" s="132"/>
      <c r="G2" s="132"/>
      <c r="H2" s="133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>
      <c r="B3" s="125"/>
      <c r="C3" s="126"/>
      <c r="D3" s="134"/>
      <c r="E3" s="135"/>
      <c r="F3" s="135"/>
      <c r="G3" s="135"/>
      <c r="H3" s="136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>
      <c r="B5" s="17" t="s">
        <v>5</v>
      </c>
      <c r="C5" s="18" t="s">
        <v>6</v>
      </c>
      <c r="D5" s="137" t="s">
        <v>31</v>
      </c>
      <c r="E5" s="138"/>
      <c r="F5" s="138"/>
      <c r="G5" s="138"/>
      <c r="H5" s="139"/>
      <c r="I5" s="19"/>
      <c r="J5" s="19"/>
      <c r="K5" s="19"/>
      <c r="L5" s="19"/>
      <c r="M5" s="19"/>
      <c r="N5" s="16"/>
      <c r="O5" s="16"/>
      <c r="P5" s="1"/>
    </row>
    <row r="6" spans="2:18" ht="6" customHeight="1" thickBot="1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>
      <c r="B7" s="21" t="s">
        <v>54</v>
      </c>
      <c r="C7" s="22" t="s">
        <v>33</v>
      </c>
      <c r="D7" s="23" t="s">
        <v>34</v>
      </c>
      <c r="E7" s="24" t="s">
        <v>15</v>
      </c>
      <c r="F7" s="25" t="s">
        <v>35</v>
      </c>
      <c r="G7" s="119" t="s">
        <v>36</v>
      </c>
      <c r="H7" s="120"/>
      <c r="I7" s="26"/>
      <c r="J7" s="26"/>
      <c r="K7" s="4"/>
      <c r="L7" s="26"/>
      <c r="M7" s="26"/>
      <c r="N7" s="26"/>
      <c r="O7" s="26"/>
      <c r="P7" s="2"/>
    </row>
    <row r="8" spans="2:18" ht="15" customHeight="1">
      <c r="B8" s="27" t="s">
        <v>37</v>
      </c>
      <c r="C8" s="38">
        <f>+'Día 16'!C26</f>
        <v>4532206</v>
      </c>
      <c r="D8" s="28" t="s">
        <v>19</v>
      </c>
      <c r="E8" s="28"/>
      <c r="F8" s="8" t="s">
        <v>19</v>
      </c>
      <c r="G8" s="121"/>
      <c r="H8" s="122"/>
      <c r="I8" s="29"/>
      <c r="J8" s="29"/>
      <c r="K8" s="4"/>
      <c r="L8" s="4"/>
      <c r="M8" s="4"/>
      <c r="N8" s="7"/>
      <c r="O8" s="7"/>
    </row>
    <row r="9" spans="2:18" ht="18.95" customHeight="1">
      <c r="B9" s="30">
        <v>4.1666666666666664E-2</v>
      </c>
      <c r="C9" s="5">
        <v>0</v>
      </c>
      <c r="D9" s="31" t="s">
        <v>19</v>
      </c>
      <c r="E9" s="31" t="s">
        <v>19</v>
      </c>
      <c r="F9" s="9" t="s">
        <v>19</v>
      </c>
      <c r="G9" s="127"/>
      <c r="H9" s="128"/>
      <c r="I9" s="4"/>
      <c r="J9" s="29"/>
      <c r="K9" s="4"/>
      <c r="L9" s="4"/>
      <c r="M9" s="4"/>
      <c r="N9" s="4"/>
      <c r="O9" s="32"/>
      <c r="P9" s="3" t="s">
        <v>19</v>
      </c>
    </row>
    <row r="10" spans="2:18" ht="18.95" customHeight="1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27"/>
      <c r="H10" s="128"/>
      <c r="I10" s="4"/>
      <c r="J10" s="29"/>
      <c r="K10" s="4"/>
      <c r="L10" s="4"/>
      <c r="M10" s="4"/>
      <c r="N10" s="4"/>
      <c r="O10" s="33"/>
    </row>
    <row r="11" spans="2:18" ht="18.95" customHeight="1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27"/>
      <c r="H11" s="128"/>
      <c r="I11" s="4"/>
      <c r="J11" s="29"/>
      <c r="K11" s="4"/>
      <c r="L11" s="4"/>
      <c r="M11" s="4"/>
      <c r="N11" s="4"/>
      <c r="O11" s="33"/>
      <c r="R11" t="s">
        <v>19</v>
      </c>
    </row>
    <row r="12" spans="2:18" ht="18.95" customHeight="1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27"/>
      <c r="H12" s="128"/>
      <c r="I12" s="4"/>
      <c r="J12" s="29"/>
      <c r="K12" s="4"/>
      <c r="L12" s="4"/>
      <c r="M12" s="4"/>
      <c r="N12" s="4"/>
      <c r="O12" s="33"/>
    </row>
    <row r="13" spans="2:18" ht="18.95" customHeight="1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19</v>
      </c>
      <c r="G13" s="127"/>
      <c r="H13" s="128"/>
      <c r="I13" s="4"/>
      <c r="J13" s="29"/>
      <c r="K13" s="4"/>
      <c r="L13" s="4"/>
      <c r="M13" s="4"/>
      <c r="N13" s="4"/>
      <c r="O13" s="33"/>
    </row>
    <row r="14" spans="2:18" ht="18.95" customHeight="1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19</v>
      </c>
      <c r="G14" s="127"/>
      <c r="H14" s="128"/>
      <c r="I14" s="4"/>
      <c r="J14" s="29"/>
      <c r="K14" s="4"/>
      <c r="L14" s="4"/>
      <c r="M14" s="4"/>
      <c r="N14" s="4"/>
      <c r="O14" s="33"/>
    </row>
    <row r="15" spans="2:18" ht="18.95" customHeight="1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27"/>
      <c r="H15" s="128"/>
      <c r="I15" s="4"/>
      <c r="J15" s="29"/>
      <c r="K15" s="4"/>
      <c r="L15" s="4"/>
      <c r="M15" s="4"/>
      <c r="N15" s="4"/>
      <c r="O15" s="33"/>
    </row>
    <row r="16" spans="2:18" ht="18.95" customHeight="1">
      <c r="B16" s="39">
        <v>0.33333333333333331</v>
      </c>
      <c r="C16" s="82">
        <v>4533894</v>
      </c>
      <c r="D16" s="40">
        <f>+C16-C8</f>
        <v>1688</v>
      </c>
      <c r="E16" s="92">
        <f>+D16*1000/14/3600</f>
        <v>33.492063492063494</v>
      </c>
      <c r="F16" s="41"/>
      <c r="G16" s="140"/>
      <c r="H16" s="141"/>
      <c r="I16" s="4"/>
      <c r="J16" s="29"/>
      <c r="K16" s="4"/>
      <c r="L16" s="4"/>
      <c r="M16" s="4"/>
      <c r="N16" s="4"/>
      <c r="O16" s="33"/>
    </row>
    <row r="17" spans="2:15" ht="18.95" customHeight="1">
      <c r="B17" s="30">
        <v>0.375</v>
      </c>
      <c r="C17" s="5">
        <v>0</v>
      </c>
      <c r="D17" s="31">
        <v>0</v>
      </c>
      <c r="E17" s="31">
        <v>0</v>
      </c>
      <c r="F17" s="10"/>
      <c r="G17" s="127"/>
      <c r="H17" s="128"/>
      <c r="I17" s="4"/>
      <c r="J17" s="29"/>
      <c r="K17" s="4"/>
      <c r="L17" s="4"/>
      <c r="M17" s="4"/>
      <c r="N17" s="4"/>
      <c r="O17" s="33"/>
    </row>
    <row r="18" spans="2:15" ht="18.95" customHeight="1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27"/>
      <c r="H18" s="128"/>
      <c r="I18" s="4"/>
      <c r="J18" s="29"/>
      <c r="K18" s="4"/>
      <c r="L18" s="4"/>
      <c r="M18" s="4"/>
      <c r="N18" s="4"/>
      <c r="O18" s="33"/>
    </row>
    <row r="19" spans="2:15" ht="18.95" customHeight="1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27"/>
      <c r="H19" s="128"/>
      <c r="I19" s="4"/>
      <c r="J19" s="29"/>
      <c r="K19" s="4"/>
      <c r="L19" s="4"/>
      <c r="M19" s="4"/>
      <c r="N19" s="4"/>
      <c r="O19" s="33"/>
    </row>
    <row r="20" spans="2:15" ht="18.95" customHeight="1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27"/>
      <c r="H20" s="128"/>
      <c r="I20" s="4"/>
      <c r="J20" s="29"/>
      <c r="K20" s="4"/>
      <c r="L20" s="4"/>
      <c r="M20" s="4"/>
      <c r="N20" s="4"/>
      <c r="O20" s="33"/>
    </row>
    <row r="21" spans="2:15" ht="18.95" customHeight="1">
      <c r="B21" s="39">
        <v>0.54166666666666663</v>
      </c>
      <c r="C21" s="82">
        <v>4534494</v>
      </c>
      <c r="D21" s="40">
        <f>+C21-C16</f>
        <v>600</v>
      </c>
      <c r="E21" s="92">
        <f>+D21*1000/5/3600</f>
        <v>33.333333333333336</v>
      </c>
      <c r="F21" s="41"/>
      <c r="G21" s="140"/>
      <c r="H21" s="141"/>
      <c r="I21" s="4"/>
      <c r="J21" s="29"/>
      <c r="K21" s="4"/>
      <c r="L21" s="4"/>
      <c r="M21" s="4"/>
      <c r="N21" s="4"/>
      <c r="O21" s="33"/>
    </row>
    <row r="22" spans="2:15" ht="18.95" customHeight="1">
      <c r="B22" s="30">
        <v>0.58333333333333337</v>
      </c>
      <c r="C22" s="5">
        <v>0</v>
      </c>
      <c r="D22" s="31">
        <v>0</v>
      </c>
      <c r="E22" s="31">
        <v>0</v>
      </c>
      <c r="F22" s="11"/>
      <c r="G22" s="127"/>
      <c r="H22" s="128"/>
      <c r="I22" s="4"/>
      <c r="J22" s="29"/>
      <c r="K22" s="4"/>
      <c r="L22" s="4"/>
      <c r="M22" s="4"/>
      <c r="N22" s="4"/>
      <c r="O22" s="34"/>
    </row>
    <row r="23" spans="2:15" ht="18.95" customHeight="1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27"/>
      <c r="H23" s="128"/>
      <c r="I23" s="4"/>
      <c r="J23" s="29"/>
      <c r="K23" s="4"/>
      <c r="L23" s="4"/>
      <c r="M23" s="4"/>
      <c r="N23" s="4"/>
      <c r="O23" s="34"/>
    </row>
    <row r="24" spans="2:15" ht="18.95" customHeight="1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27"/>
      <c r="H24" s="128"/>
      <c r="I24" s="4"/>
      <c r="J24" s="29"/>
      <c r="K24" s="4"/>
      <c r="L24" s="4"/>
      <c r="M24" s="4"/>
      <c r="N24" s="4"/>
      <c r="O24" s="34"/>
    </row>
    <row r="25" spans="2:15" ht="18.95" customHeight="1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27"/>
      <c r="H25" s="128"/>
      <c r="I25" s="4"/>
      <c r="J25" s="29"/>
      <c r="K25" s="4"/>
      <c r="L25" s="4"/>
      <c r="M25" s="4"/>
      <c r="N25" s="4"/>
      <c r="O25" s="34"/>
    </row>
    <row r="26" spans="2:15" ht="18.95" customHeight="1">
      <c r="B26" s="39">
        <v>0.75</v>
      </c>
      <c r="C26" s="82">
        <v>4535079</v>
      </c>
      <c r="D26" s="40">
        <f>+C26-C21</f>
        <v>585</v>
      </c>
      <c r="E26" s="92">
        <f>+D26*1000/5/3600</f>
        <v>32.5</v>
      </c>
      <c r="F26" s="45"/>
      <c r="G26" s="140"/>
      <c r="H26" s="141"/>
      <c r="I26" s="4"/>
      <c r="J26" s="29"/>
      <c r="K26" s="4"/>
      <c r="L26" s="4"/>
      <c r="M26" s="4"/>
      <c r="N26" s="4"/>
      <c r="O26" s="33"/>
    </row>
    <row r="27" spans="2:15" ht="18.95" customHeight="1">
      <c r="B27" s="30">
        <v>0.79166666666666663</v>
      </c>
      <c r="C27" s="5">
        <v>0</v>
      </c>
      <c r="D27" s="31">
        <v>0</v>
      </c>
      <c r="E27" s="31">
        <v>0</v>
      </c>
      <c r="F27" s="11"/>
      <c r="G27" s="127"/>
      <c r="H27" s="128"/>
      <c r="I27" s="4"/>
      <c r="J27" s="29"/>
      <c r="K27" s="4"/>
      <c r="L27" s="4"/>
      <c r="M27" s="4"/>
      <c r="N27" s="4"/>
      <c r="O27" s="34"/>
    </row>
    <row r="28" spans="2:15" ht="18.95" customHeight="1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27"/>
      <c r="H28" s="128"/>
      <c r="I28" s="4"/>
      <c r="J28" s="29"/>
      <c r="K28" s="4"/>
      <c r="L28" s="4"/>
      <c r="M28" s="4"/>
      <c r="N28" s="4"/>
      <c r="O28" s="34"/>
    </row>
    <row r="29" spans="2:15" ht="18.95" customHeight="1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27"/>
      <c r="H29" s="128"/>
      <c r="I29" s="4"/>
      <c r="J29" s="29"/>
      <c r="K29" s="4"/>
      <c r="L29" s="4"/>
      <c r="M29" s="4"/>
      <c r="N29" s="4"/>
      <c r="O29" s="34"/>
    </row>
    <row r="30" spans="2:15" ht="18.95" customHeight="1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27"/>
      <c r="H30" s="128"/>
      <c r="I30" s="4"/>
      <c r="J30" s="29"/>
      <c r="K30" s="4"/>
      <c r="L30" s="4"/>
      <c r="M30" s="4"/>
      <c r="N30" s="4"/>
      <c r="O30" s="34"/>
    </row>
    <row r="31" spans="2:15" ht="18.95" customHeight="1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27"/>
      <c r="H31" s="128"/>
      <c r="I31" s="4"/>
      <c r="J31" s="29"/>
      <c r="K31" s="4"/>
      <c r="L31" s="4"/>
      <c r="M31" s="4"/>
      <c r="N31" s="4"/>
      <c r="O31" s="34"/>
    </row>
    <row r="32" spans="2:15" ht="18.95" customHeight="1" thickBot="1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29"/>
      <c r="H32" s="130"/>
      <c r="I32" s="4"/>
      <c r="J32" s="29"/>
      <c r="K32" s="4"/>
      <c r="L32" s="4"/>
      <c r="M32" s="4"/>
      <c r="N32" s="4"/>
      <c r="O32" s="34"/>
    </row>
    <row r="33" spans="2:15" ht="18.95" customHeight="1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8.95" customHeight="1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8.95" customHeight="1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8.95" customHeight="1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8.95" customHeight="1">
      <c r="B37" s="37"/>
      <c r="C37" s="34"/>
      <c r="D37" s="34"/>
      <c r="E37" s="34"/>
      <c r="F37" s="34"/>
      <c r="G37" s="34"/>
      <c r="H37" s="34" t="s">
        <v>38</v>
      </c>
      <c r="I37" s="34"/>
      <c r="J37" s="34"/>
      <c r="K37" s="34"/>
      <c r="L37" s="34"/>
      <c r="M37" s="34"/>
      <c r="N37" s="4"/>
      <c r="O37" s="34"/>
    </row>
    <row r="38" spans="2:15" ht="18.95" customHeight="1">
      <c r="B38" s="37"/>
      <c r="N38" s="4"/>
    </row>
    <row r="39" spans="2:15" ht="18.95" customHeight="1">
      <c r="B39" s="37"/>
      <c r="N39" s="4"/>
    </row>
    <row r="40" spans="2:15" ht="18.95" customHeight="1">
      <c r="B40" s="37"/>
      <c r="N40" s="4"/>
    </row>
    <row r="41" spans="2:15" ht="18.95" customHeight="1">
      <c r="B41" s="37"/>
      <c r="N41" s="4"/>
    </row>
    <row r="42" spans="2:15" ht="18.95" customHeight="1">
      <c r="B42" s="37"/>
      <c r="N42" s="4"/>
    </row>
    <row r="43" spans="2:15" ht="18.95" customHeight="1">
      <c r="B43" s="37"/>
      <c r="N43" s="4"/>
    </row>
  </sheetData>
  <sheetProtection selectLockedCells="1"/>
  <mergeCells count="29">
    <mergeCell ref="G28:H28"/>
    <mergeCell ref="G29:H29"/>
    <mergeCell ref="G30:H30"/>
    <mergeCell ref="G31:H31"/>
    <mergeCell ref="G32:H32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</mergeCells>
  <conditionalFormatting sqref="N9:N32">
    <cfRule type="cellIs" dxfId="14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Hoja18"/>
  <dimension ref="B1:R43"/>
  <sheetViews>
    <sheetView showGridLines="0" showWhiteSpace="0" topLeftCell="A4" zoomScale="70" zoomScaleNormal="70" zoomScalePageLayoutView="70" workbookViewId="0">
      <selection activeCell="C16" sqref="C16"/>
    </sheetView>
  </sheetViews>
  <sheetFormatPr defaultColWidth="11.42578125" defaultRowHeight="14.45"/>
  <cols>
    <col min="1" max="1" width="1.28515625" customWidth="1"/>
    <col min="2" max="2" width="25.85546875" bestFit="1" customWidth="1"/>
    <col min="3" max="5" width="18.7109375" customWidth="1"/>
    <col min="6" max="6" width="93.5703125" customWidth="1"/>
    <col min="7" max="7" width="10.7109375" customWidth="1"/>
    <col min="8" max="8" width="14.42578125" customWidth="1"/>
    <col min="9" max="9" width="10.7109375" customWidth="1"/>
    <col min="10" max="10" width="2.7109375" customWidth="1"/>
    <col min="11" max="11" width="10.7109375" customWidth="1"/>
    <col min="12" max="12" width="14.5703125" customWidth="1"/>
    <col min="13" max="13" width="10.7109375" customWidth="1"/>
    <col min="14" max="14" width="18" customWidth="1"/>
    <col min="15" max="15" width="68.7109375" customWidth="1"/>
  </cols>
  <sheetData>
    <row r="1" spans="2:18" ht="15" customHeight="1" thickBot="1">
      <c r="C1" t="s">
        <v>19</v>
      </c>
    </row>
    <row r="2" spans="2:18" ht="18.75" customHeight="1">
      <c r="B2" s="123"/>
      <c r="C2" s="124"/>
      <c r="D2" s="131" t="s">
        <v>30</v>
      </c>
      <c r="E2" s="132"/>
      <c r="F2" s="132"/>
      <c r="G2" s="132"/>
      <c r="H2" s="133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>
      <c r="B3" s="125"/>
      <c r="C3" s="126"/>
      <c r="D3" s="134"/>
      <c r="E3" s="135"/>
      <c r="F3" s="135"/>
      <c r="G3" s="135"/>
      <c r="H3" s="136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>
      <c r="B5" s="17" t="s">
        <v>5</v>
      </c>
      <c r="C5" s="18" t="s">
        <v>6</v>
      </c>
      <c r="D5" s="137" t="s">
        <v>31</v>
      </c>
      <c r="E5" s="138"/>
      <c r="F5" s="138"/>
      <c r="G5" s="138"/>
      <c r="H5" s="139"/>
      <c r="I5" s="19"/>
      <c r="J5" s="19"/>
      <c r="K5" s="19"/>
      <c r="L5" s="19"/>
      <c r="M5" s="19"/>
      <c r="N5" s="16"/>
      <c r="O5" s="16"/>
      <c r="P5" s="1"/>
    </row>
    <row r="6" spans="2:18" ht="6" customHeight="1" thickBot="1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>
      <c r="B7" s="21" t="s">
        <v>55</v>
      </c>
      <c r="C7" s="22" t="s">
        <v>33</v>
      </c>
      <c r="D7" s="23" t="s">
        <v>34</v>
      </c>
      <c r="E7" s="24" t="s">
        <v>15</v>
      </c>
      <c r="F7" s="25" t="s">
        <v>35</v>
      </c>
      <c r="G7" s="119" t="s">
        <v>36</v>
      </c>
      <c r="H7" s="120"/>
      <c r="I7" s="26"/>
      <c r="J7" s="26"/>
      <c r="K7" s="4"/>
      <c r="L7" s="26"/>
      <c r="M7" s="26"/>
      <c r="N7" s="26"/>
      <c r="O7" s="26"/>
      <c r="P7" s="2"/>
    </row>
    <row r="8" spans="2:18" ht="15" customHeight="1">
      <c r="B8" s="27" t="s">
        <v>37</v>
      </c>
      <c r="C8" s="38">
        <f>+'Día 17'!C26</f>
        <v>4535079</v>
      </c>
      <c r="D8" s="28" t="s">
        <v>19</v>
      </c>
      <c r="E8" s="28"/>
      <c r="F8" s="8" t="s">
        <v>19</v>
      </c>
      <c r="G8" s="121"/>
      <c r="H8" s="122"/>
      <c r="I8" s="29"/>
      <c r="J8" s="29"/>
      <c r="K8" s="4"/>
      <c r="L8" s="4"/>
      <c r="M8" s="4"/>
      <c r="N8" s="7"/>
      <c r="O8" s="7"/>
    </row>
    <row r="9" spans="2:18" ht="18.95" customHeight="1">
      <c r="B9" s="30">
        <v>4.1666666666666664E-2</v>
      </c>
      <c r="C9" s="5">
        <v>0</v>
      </c>
      <c r="D9" s="31" t="s">
        <v>19</v>
      </c>
      <c r="E9" s="31" t="s">
        <v>19</v>
      </c>
      <c r="F9" s="9" t="s">
        <v>19</v>
      </c>
      <c r="G9" s="127"/>
      <c r="H9" s="128"/>
      <c r="I9" s="4"/>
      <c r="J9" s="29"/>
      <c r="K9" s="4"/>
      <c r="L9" s="4"/>
      <c r="M9" s="4"/>
      <c r="N9" s="4"/>
      <c r="O9" s="32"/>
      <c r="P9" s="3" t="s">
        <v>19</v>
      </c>
    </row>
    <row r="10" spans="2:18" ht="18.95" customHeight="1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27"/>
      <c r="H10" s="128"/>
      <c r="I10" s="4"/>
      <c r="J10" s="29"/>
      <c r="K10" s="4"/>
      <c r="L10" s="4"/>
      <c r="M10" s="4"/>
      <c r="N10" s="4"/>
      <c r="O10" s="33"/>
    </row>
    <row r="11" spans="2:18" ht="18.95" customHeight="1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27"/>
      <c r="H11" s="128"/>
      <c r="I11" s="4"/>
      <c r="J11" s="29"/>
      <c r="K11" s="4"/>
      <c r="L11" s="4"/>
      <c r="M11" s="4"/>
      <c r="N11" s="4"/>
      <c r="O11" s="33"/>
      <c r="R11" t="s">
        <v>19</v>
      </c>
    </row>
    <row r="12" spans="2:18" ht="18.95" customHeight="1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27"/>
      <c r="H12" s="128"/>
      <c r="I12" s="4"/>
      <c r="J12" s="29"/>
      <c r="K12" s="4"/>
      <c r="L12" s="4"/>
      <c r="M12" s="4"/>
      <c r="N12" s="4"/>
      <c r="O12" s="33"/>
    </row>
    <row r="13" spans="2:18" ht="18.95" customHeight="1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19</v>
      </c>
      <c r="G13" s="127"/>
      <c r="H13" s="128"/>
      <c r="I13" s="4"/>
      <c r="J13" s="29"/>
      <c r="K13" s="4"/>
      <c r="L13" s="4"/>
      <c r="M13" s="4"/>
      <c r="N13" s="4"/>
      <c r="O13" s="33"/>
    </row>
    <row r="14" spans="2:18" ht="18.95" customHeight="1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19</v>
      </c>
      <c r="G14" s="127"/>
      <c r="H14" s="128"/>
      <c r="I14" s="4"/>
      <c r="J14" s="29"/>
      <c r="K14" s="4"/>
      <c r="L14" s="4"/>
      <c r="M14" s="4"/>
      <c r="N14" s="4"/>
      <c r="O14" s="33"/>
    </row>
    <row r="15" spans="2:18" ht="18.95" customHeight="1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27"/>
      <c r="H15" s="128"/>
      <c r="I15" s="4"/>
      <c r="J15" s="29"/>
      <c r="K15" s="4"/>
      <c r="L15" s="4"/>
      <c r="M15" s="4"/>
      <c r="N15" s="4"/>
      <c r="O15" s="33"/>
    </row>
    <row r="16" spans="2:18" ht="18.95" customHeight="1">
      <c r="B16" s="39">
        <v>0.33333333333333331</v>
      </c>
      <c r="C16" s="82">
        <v>4536767</v>
      </c>
      <c r="D16" s="40">
        <f>+C16-C8</f>
        <v>1688</v>
      </c>
      <c r="E16" s="92">
        <f>+D16*1000/14/3600</f>
        <v>33.492063492063494</v>
      </c>
      <c r="F16" s="41"/>
      <c r="G16" s="140" t="s">
        <v>19</v>
      </c>
      <c r="H16" s="141"/>
      <c r="I16" s="4"/>
      <c r="J16" s="29"/>
      <c r="K16" s="4"/>
      <c r="L16" s="4"/>
      <c r="M16" s="4"/>
      <c r="N16" s="4"/>
      <c r="O16" s="33"/>
    </row>
    <row r="17" spans="2:15" ht="18.95" customHeight="1">
      <c r="B17" s="30">
        <v>0.375</v>
      </c>
      <c r="C17" s="5">
        <v>0</v>
      </c>
      <c r="D17" s="31">
        <v>0</v>
      </c>
      <c r="E17" s="31">
        <v>0</v>
      </c>
      <c r="F17" s="10"/>
      <c r="G17" s="127"/>
      <c r="H17" s="128"/>
      <c r="I17" s="4"/>
      <c r="J17" s="29"/>
      <c r="K17" s="4"/>
      <c r="L17" s="4"/>
      <c r="M17" s="4"/>
      <c r="N17" s="4"/>
      <c r="O17" s="33"/>
    </row>
    <row r="18" spans="2:15" ht="18.95" customHeight="1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27"/>
      <c r="H18" s="128"/>
      <c r="I18" s="4"/>
      <c r="J18" s="29"/>
      <c r="K18" s="4"/>
      <c r="L18" s="4"/>
      <c r="M18" s="4"/>
      <c r="N18" s="4"/>
      <c r="O18" s="33"/>
    </row>
    <row r="19" spans="2:15" ht="18.95" customHeight="1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27"/>
      <c r="H19" s="128"/>
      <c r="I19" s="4"/>
      <c r="J19" s="29"/>
      <c r="K19" s="4"/>
      <c r="L19" s="4"/>
      <c r="M19" s="4"/>
      <c r="N19" s="4"/>
      <c r="O19" s="33"/>
    </row>
    <row r="20" spans="2:15" ht="18.95" customHeight="1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27"/>
      <c r="H20" s="128"/>
      <c r="I20" s="4"/>
      <c r="J20" s="29"/>
      <c r="K20" s="4"/>
      <c r="L20" s="4"/>
      <c r="M20" s="4"/>
      <c r="N20" s="4"/>
      <c r="O20" s="33"/>
    </row>
    <row r="21" spans="2:15" ht="18.95" customHeight="1">
      <c r="B21" s="39">
        <v>0.54166666666666663</v>
      </c>
      <c r="C21" s="82">
        <v>4537371</v>
      </c>
      <c r="D21" s="40">
        <f>+C21-C16</f>
        <v>604</v>
      </c>
      <c r="E21" s="92">
        <f>+D21*1000/5/3600</f>
        <v>33.555555555555557</v>
      </c>
      <c r="F21" s="41"/>
      <c r="G21" s="140" t="s">
        <v>19</v>
      </c>
      <c r="H21" s="141"/>
      <c r="I21" s="4"/>
      <c r="J21" s="29"/>
      <c r="K21" s="4"/>
      <c r="L21" s="4"/>
      <c r="M21" s="4"/>
      <c r="N21" s="4"/>
      <c r="O21" s="33"/>
    </row>
    <row r="22" spans="2:15" ht="18.95" customHeight="1">
      <c r="B22" s="30">
        <v>0.58333333333333337</v>
      </c>
      <c r="C22" s="5">
        <v>0</v>
      </c>
      <c r="D22" s="31">
        <v>0</v>
      </c>
      <c r="E22" s="31">
        <v>0</v>
      </c>
      <c r="F22" s="11"/>
      <c r="G22" s="127"/>
      <c r="H22" s="128"/>
      <c r="I22" s="4"/>
      <c r="J22" s="29"/>
      <c r="K22" s="4"/>
      <c r="L22" s="4"/>
      <c r="M22" s="4"/>
      <c r="N22" s="4"/>
      <c r="O22" s="34"/>
    </row>
    <row r="23" spans="2:15" ht="18.95" customHeight="1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27"/>
      <c r="H23" s="128"/>
      <c r="I23" s="4"/>
      <c r="J23" s="29"/>
      <c r="K23" s="4"/>
      <c r="L23" s="4"/>
      <c r="M23" s="4"/>
      <c r="N23" s="4"/>
      <c r="O23" s="34"/>
    </row>
    <row r="24" spans="2:15" ht="18.95" customHeight="1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27"/>
      <c r="H24" s="128"/>
      <c r="I24" s="4"/>
      <c r="J24" s="29"/>
      <c r="K24" s="4"/>
      <c r="L24" s="4"/>
      <c r="M24" s="4"/>
      <c r="N24" s="4"/>
      <c r="O24" s="34"/>
    </row>
    <row r="25" spans="2:15" ht="18.95" customHeight="1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27"/>
      <c r="H25" s="128"/>
      <c r="I25" s="4"/>
      <c r="J25" s="29"/>
      <c r="K25" s="4"/>
      <c r="L25" s="4"/>
      <c r="M25" s="4"/>
      <c r="N25" s="4"/>
      <c r="O25" s="34"/>
    </row>
    <row r="26" spans="2:15" ht="18.95" customHeight="1">
      <c r="B26" s="39">
        <v>0.75</v>
      </c>
      <c r="C26" s="82">
        <v>4537973</v>
      </c>
      <c r="D26" s="40">
        <f>+C26-C21</f>
        <v>602</v>
      </c>
      <c r="E26" s="92">
        <f>+D26*1000/5/3600</f>
        <v>33.444444444444443</v>
      </c>
      <c r="F26" s="41" t="s">
        <v>19</v>
      </c>
      <c r="G26" s="140" t="s">
        <v>19</v>
      </c>
      <c r="H26" s="141"/>
      <c r="I26" s="4"/>
      <c r="J26" s="29"/>
      <c r="K26" s="4"/>
      <c r="L26" s="4"/>
      <c r="M26" s="4"/>
      <c r="N26" s="4"/>
      <c r="O26" s="33"/>
    </row>
    <row r="27" spans="2:15" ht="18.95" customHeight="1">
      <c r="B27" s="30">
        <v>0.79166666666666663</v>
      </c>
      <c r="C27" s="5">
        <v>0</v>
      </c>
      <c r="D27" s="31">
        <v>0</v>
      </c>
      <c r="E27" s="31">
        <v>0</v>
      </c>
      <c r="F27" s="10"/>
      <c r="G27" s="127"/>
      <c r="H27" s="128"/>
      <c r="I27" s="4"/>
      <c r="J27" s="29"/>
      <c r="K27" s="4"/>
      <c r="L27" s="4"/>
      <c r="M27" s="4"/>
      <c r="N27" s="4"/>
      <c r="O27" s="34"/>
    </row>
    <row r="28" spans="2:15" ht="18.95" customHeight="1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27"/>
      <c r="H28" s="128"/>
      <c r="I28" s="4"/>
      <c r="J28" s="29"/>
      <c r="K28" s="4"/>
      <c r="L28" s="4"/>
      <c r="M28" s="4"/>
      <c r="N28" s="4"/>
      <c r="O28" s="34"/>
    </row>
    <row r="29" spans="2:15" ht="18.95" customHeight="1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27"/>
      <c r="H29" s="128"/>
      <c r="I29" s="4"/>
      <c r="J29" s="29"/>
      <c r="K29" s="4"/>
      <c r="L29" s="4"/>
      <c r="M29" s="4"/>
      <c r="N29" s="4"/>
      <c r="O29" s="34"/>
    </row>
    <row r="30" spans="2:15" ht="18.95" customHeight="1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27"/>
      <c r="H30" s="128"/>
      <c r="I30" s="4"/>
      <c r="J30" s="29"/>
      <c r="K30" s="4"/>
      <c r="L30" s="4"/>
      <c r="M30" s="4"/>
      <c r="N30" s="4"/>
      <c r="O30" s="34"/>
    </row>
    <row r="31" spans="2:15" ht="18.95" customHeight="1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27"/>
      <c r="H31" s="128"/>
      <c r="I31" s="4"/>
      <c r="J31" s="29"/>
      <c r="K31" s="4"/>
      <c r="L31" s="4"/>
      <c r="M31" s="4"/>
      <c r="N31" s="4"/>
      <c r="O31" s="34"/>
    </row>
    <row r="32" spans="2:15" ht="18.95" customHeight="1" thickBot="1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29"/>
      <c r="H32" s="130"/>
      <c r="I32" s="4"/>
      <c r="J32" s="29"/>
      <c r="K32" s="4"/>
      <c r="L32" s="4"/>
      <c r="M32" s="4"/>
      <c r="N32" s="4"/>
      <c r="O32" s="34"/>
    </row>
    <row r="33" spans="2:15" ht="18.95" customHeight="1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8.95" customHeight="1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8.95" customHeight="1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8.95" customHeight="1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8.95" customHeight="1">
      <c r="B37" s="37"/>
      <c r="C37" s="34"/>
      <c r="D37" s="34"/>
      <c r="E37" s="34"/>
      <c r="F37" s="34"/>
      <c r="G37" s="34"/>
      <c r="H37" s="34" t="s">
        <v>38</v>
      </c>
      <c r="I37" s="34"/>
      <c r="J37" s="34"/>
      <c r="K37" s="34"/>
      <c r="L37" s="34"/>
      <c r="M37" s="34"/>
      <c r="N37" s="4"/>
      <c r="O37" s="34"/>
    </row>
    <row r="38" spans="2:15" ht="18.95" customHeight="1">
      <c r="B38" s="37"/>
      <c r="N38" s="4"/>
    </row>
    <row r="39" spans="2:15" ht="18.95" customHeight="1">
      <c r="B39" s="37"/>
      <c r="N39" s="4"/>
    </row>
    <row r="40" spans="2:15" ht="18.95" customHeight="1">
      <c r="B40" s="37"/>
      <c r="N40" s="4"/>
    </row>
    <row r="41" spans="2:15" ht="18.95" customHeight="1">
      <c r="B41" s="37"/>
      <c r="N41" s="4"/>
    </row>
    <row r="42" spans="2:15" ht="18.95" customHeight="1">
      <c r="B42" s="37"/>
      <c r="N42" s="4"/>
    </row>
    <row r="43" spans="2:15" ht="18.95" customHeight="1">
      <c r="B43" s="37"/>
      <c r="N43" s="4"/>
    </row>
  </sheetData>
  <sheetProtection selectLockedCells="1"/>
  <mergeCells count="29">
    <mergeCell ref="G28:H28"/>
    <mergeCell ref="G29:H29"/>
    <mergeCell ref="G30:H30"/>
    <mergeCell ref="G31:H31"/>
    <mergeCell ref="G32:H32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</mergeCells>
  <conditionalFormatting sqref="N9:N32">
    <cfRule type="cellIs" dxfId="13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ignoredErrors>
    <ignoredError sqref="D21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1"/>
  <dimension ref="B1:R43"/>
  <sheetViews>
    <sheetView showGridLines="0" showWhiteSpace="0" topLeftCell="A5" zoomScale="70" zoomScaleNormal="70" zoomScalePageLayoutView="70" workbookViewId="0">
      <selection activeCell="C8" sqref="C8"/>
    </sheetView>
  </sheetViews>
  <sheetFormatPr defaultColWidth="11.42578125" defaultRowHeight="14.45"/>
  <cols>
    <col min="1" max="1" width="1.28515625" customWidth="1"/>
    <col min="2" max="2" width="24.7109375" bestFit="1" customWidth="1"/>
    <col min="3" max="5" width="18.7109375" customWidth="1"/>
    <col min="6" max="6" width="93.5703125" customWidth="1"/>
    <col min="7" max="7" width="10.7109375" customWidth="1"/>
    <col min="8" max="8" width="14.42578125" customWidth="1"/>
    <col min="9" max="9" width="10.7109375" customWidth="1"/>
    <col min="10" max="10" width="2.7109375" customWidth="1"/>
    <col min="11" max="11" width="10.7109375" customWidth="1"/>
    <col min="12" max="12" width="14.5703125" customWidth="1"/>
    <col min="13" max="13" width="10.7109375" customWidth="1"/>
    <col min="14" max="14" width="18" customWidth="1"/>
    <col min="15" max="15" width="68.7109375" customWidth="1"/>
  </cols>
  <sheetData>
    <row r="1" spans="2:18" ht="15" customHeight="1" thickBot="1"/>
    <row r="2" spans="2:18" ht="18.75" customHeight="1">
      <c r="B2" s="123"/>
      <c r="C2" s="124"/>
      <c r="D2" s="131" t="s">
        <v>30</v>
      </c>
      <c r="E2" s="132"/>
      <c r="F2" s="132"/>
      <c r="G2" s="132"/>
      <c r="H2" s="133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>
      <c r="B3" s="125"/>
      <c r="C3" s="126"/>
      <c r="D3" s="134"/>
      <c r="E3" s="135"/>
      <c r="F3" s="135"/>
      <c r="G3" s="135"/>
      <c r="H3" s="136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>
      <c r="B5" s="17" t="s">
        <v>5</v>
      </c>
      <c r="C5" s="18" t="s">
        <v>6</v>
      </c>
      <c r="D5" s="137" t="s">
        <v>31</v>
      </c>
      <c r="E5" s="138"/>
      <c r="F5" s="138"/>
      <c r="G5" s="138"/>
      <c r="H5" s="139"/>
      <c r="I5" s="19"/>
      <c r="J5" s="19"/>
      <c r="K5" s="19"/>
      <c r="L5" s="19"/>
      <c r="M5" s="19"/>
      <c r="N5" s="16"/>
      <c r="O5" s="16"/>
      <c r="P5" s="1"/>
    </row>
    <row r="6" spans="2:18" ht="6" customHeight="1" thickBot="1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>
      <c r="B7" s="13" t="s">
        <v>32</v>
      </c>
      <c r="C7" s="22" t="s">
        <v>33</v>
      </c>
      <c r="D7" s="23" t="s">
        <v>34</v>
      </c>
      <c r="E7" s="24" t="s">
        <v>15</v>
      </c>
      <c r="F7" s="25" t="s">
        <v>35</v>
      </c>
      <c r="G7" s="119" t="s">
        <v>36</v>
      </c>
      <c r="H7" s="120"/>
      <c r="I7" s="26"/>
      <c r="J7" s="26"/>
      <c r="K7" s="4"/>
      <c r="L7" s="26"/>
      <c r="M7" s="26"/>
      <c r="N7" s="26"/>
      <c r="O7" s="26"/>
      <c r="P7" s="2"/>
    </row>
    <row r="8" spans="2:18" ht="15" customHeight="1">
      <c r="B8" s="27" t="s">
        <v>37</v>
      </c>
      <c r="C8" s="38">
        <v>4488442</v>
      </c>
      <c r="D8" s="28"/>
      <c r="E8" s="28"/>
      <c r="F8" s="8"/>
      <c r="G8" s="121"/>
      <c r="H8" s="122"/>
      <c r="I8" s="29"/>
      <c r="J8" s="29" t="s">
        <v>19</v>
      </c>
      <c r="K8" s="4"/>
      <c r="L8" s="4"/>
      <c r="M8" s="4"/>
      <c r="N8" s="7"/>
      <c r="O8" s="7"/>
    </row>
    <row r="9" spans="2:18" ht="18.95" customHeight="1">
      <c r="B9" s="30">
        <v>4.1666666666666664E-2</v>
      </c>
      <c r="C9" s="5">
        <v>0</v>
      </c>
      <c r="D9" s="31" t="s">
        <v>19</v>
      </c>
      <c r="E9" s="31" t="s">
        <v>19</v>
      </c>
      <c r="F9" s="9" t="s">
        <v>19</v>
      </c>
      <c r="G9" s="127"/>
      <c r="H9" s="128"/>
      <c r="I9" s="4"/>
      <c r="J9" s="29"/>
      <c r="K9" s="4"/>
      <c r="L9" s="4"/>
      <c r="M9" s="4"/>
      <c r="N9" s="4"/>
      <c r="O9" s="32"/>
      <c r="P9" s="3" t="s">
        <v>19</v>
      </c>
    </row>
    <row r="10" spans="2:18" ht="18.95" customHeight="1">
      <c r="B10" s="30">
        <v>8.3333333333333329E-2</v>
      </c>
      <c r="C10" s="5">
        <v>0</v>
      </c>
      <c r="D10" s="31">
        <f>+C10-C9</f>
        <v>0</v>
      </c>
      <c r="E10" s="42">
        <f>+D10*1000/3600</f>
        <v>0</v>
      </c>
      <c r="F10" s="10" t="s">
        <v>19</v>
      </c>
      <c r="G10" s="127"/>
      <c r="H10" s="128"/>
      <c r="I10" s="4"/>
      <c r="J10" s="29"/>
      <c r="K10" s="4"/>
      <c r="L10" s="4"/>
      <c r="M10" s="4"/>
      <c r="N10" s="4"/>
      <c r="O10" s="33"/>
    </row>
    <row r="11" spans="2:18" ht="18.95" customHeight="1">
      <c r="B11" s="30">
        <v>0.125</v>
      </c>
      <c r="C11" s="5">
        <v>0</v>
      </c>
      <c r="D11" s="31">
        <f t="shared" ref="D11:D32" si="0">+C11-C10</f>
        <v>0</v>
      </c>
      <c r="E11" s="42">
        <f t="shared" ref="E11:E25" si="1">+D11*1000/3600</f>
        <v>0</v>
      </c>
      <c r="F11" s="10"/>
      <c r="G11" s="127"/>
      <c r="H11" s="128"/>
      <c r="I11" s="4"/>
      <c r="J11" s="29"/>
      <c r="K11" s="4"/>
      <c r="L11" s="4"/>
      <c r="M11" s="4"/>
      <c r="N11" s="4"/>
      <c r="O11" s="33"/>
      <c r="R11" t="s">
        <v>19</v>
      </c>
    </row>
    <row r="12" spans="2:18" ht="18.95" customHeight="1">
      <c r="B12" s="30">
        <v>0.16666666666666666</v>
      </c>
      <c r="C12" s="5">
        <v>0</v>
      </c>
      <c r="D12" s="31">
        <f t="shared" si="0"/>
        <v>0</v>
      </c>
      <c r="E12" s="42">
        <f t="shared" si="1"/>
        <v>0</v>
      </c>
      <c r="F12" s="10"/>
      <c r="G12" s="127"/>
      <c r="H12" s="128"/>
      <c r="I12" s="4"/>
      <c r="J12" s="29"/>
      <c r="K12" s="4"/>
      <c r="L12" s="4"/>
      <c r="M12" s="4"/>
      <c r="N12" s="4"/>
      <c r="O12" s="33"/>
    </row>
    <row r="13" spans="2:18" ht="18.95" customHeight="1">
      <c r="B13" s="30">
        <v>0.20833333333333334</v>
      </c>
      <c r="C13" s="5">
        <v>0</v>
      </c>
      <c r="D13" s="31">
        <f t="shared" si="0"/>
        <v>0</v>
      </c>
      <c r="E13" s="42">
        <f t="shared" si="1"/>
        <v>0</v>
      </c>
      <c r="F13" s="10" t="s">
        <v>19</v>
      </c>
      <c r="G13" s="127"/>
      <c r="H13" s="128"/>
      <c r="I13" s="4"/>
      <c r="J13" s="29"/>
      <c r="K13" s="4"/>
      <c r="L13" s="4"/>
      <c r="M13" s="4"/>
      <c r="N13" s="4"/>
      <c r="O13" s="33"/>
    </row>
    <row r="14" spans="2:18" ht="18.95" customHeight="1">
      <c r="B14" s="30">
        <v>0.25</v>
      </c>
      <c r="C14" s="5">
        <v>0</v>
      </c>
      <c r="D14" s="31">
        <f t="shared" si="0"/>
        <v>0</v>
      </c>
      <c r="E14" s="42">
        <f t="shared" si="1"/>
        <v>0</v>
      </c>
      <c r="F14" s="10" t="s">
        <v>19</v>
      </c>
      <c r="G14" s="127"/>
      <c r="H14" s="128"/>
      <c r="I14" s="4"/>
      <c r="J14" s="29"/>
      <c r="K14" s="4"/>
      <c r="L14" s="4"/>
      <c r="M14" s="4"/>
      <c r="N14" s="4"/>
      <c r="O14" s="33"/>
    </row>
    <row r="15" spans="2:18" ht="18.95" customHeight="1">
      <c r="B15" s="30">
        <v>0.29166666666666669</v>
      </c>
      <c r="C15" s="5">
        <v>0</v>
      </c>
      <c r="D15" s="31">
        <f t="shared" si="0"/>
        <v>0</v>
      </c>
      <c r="E15" s="42">
        <f t="shared" si="1"/>
        <v>0</v>
      </c>
      <c r="F15" s="10"/>
      <c r="G15" s="127" t="s">
        <v>19</v>
      </c>
      <c r="H15" s="128"/>
      <c r="I15" s="4"/>
      <c r="J15" s="29"/>
      <c r="K15" s="4"/>
      <c r="L15" s="4"/>
      <c r="M15" s="4"/>
      <c r="N15" s="4"/>
      <c r="O15" s="33"/>
    </row>
    <row r="16" spans="2:18" ht="18.95" customHeight="1">
      <c r="B16" s="39">
        <v>0.33333333333333331</v>
      </c>
      <c r="C16" s="82">
        <v>4490028</v>
      </c>
      <c r="D16" s="40">
        <f>+C16-C8</f>
        <v>1586</v>
      </c>
      <c r="E16" s="92">
        <f>+D16*1000/14/3600</f>
        <v>31.468253968253968</v>
      </c>
      <c r="F16" s="41"/>
      <c r="G16" s="140" t="s">
        <v>19</v>
      </c>
      <c r="H16" s="141"/>
      <c r="I16" s="4"/>
      <c r="J16" s="29"/>
      <c r="K16" s="4"/>
      <c r="L16" s="4"/>
      <c r="M16" s="4"/>
      <c r="N16" s="4"/>
      <c r="O16" s="33"/>
    </row>
    <row r="17" spans="2:15" ht="18.95" customHeight="1">
      <c r="B17" s="30">
        <v>0.375</v>
      </c>
      <c r="C17" s="5">
        <v>0</v>
      </c>
      <c r="D17" s="31">
        <v>0</v>
      </c>
      <c r="E17" s="42">
        <v>0</v>
      </c>
      <c r="F17" s="10" t="s">
        <v>19</v>
      </c>
      <c r="G17" s="127" t="s">
        <v>19</v>
      </c>
      <c r="H17" s="128"/>
      <c r="I17" s="4"/>
      <c r="J17" s="29"/>
      <c r="K17" s="4"/>
      <c r="L17" s="4"/>
      <c r="M17" s="4"/>
      <c r="N17" s="4"/>
      <c r="O17" s="33"/>
    </row>
    <row r="18" spans="2:15" ht="18.95" customHeight="1">
      <c r="B18" s="30">
        <v>0.41666666666666669</v>
      </c>
      <c r="C18" s="5">
        <v>0</v>
      </c>
      <c r="D18" s="31">
        <f t="shared" si="0"/>
        <v>0</v>
      </c>
      <c r="E18" s="42">
        <f t="shared" si="1"/>
        <v>0</v>
      </c>
      <c r="F18" s="10"/>
      <c r="G18" s="127"/>
      <c r="H18" s="128"/>
      <c r="I18" s="4"/>
      <c r="J18" s="29"/>
      <c r="K18" s="4"/>
      <c r="L18" s="4"/>
      <c r="M18" s="4"/>
      <c r="N18" s="4"/>
      <c r="O18" s="33"/>
    </row>
    <row r="19" spans="2:15" ht="18.95" customHeight="1">
      <c r="B19" s="30">
        <v>0.45833333333333331</v>
      </c>
      <c r="C19" s="5">
        <v>0</v>
      </c>
      <c r="D19" s="31">
        <f t="shared" si="0"/>
        <v>0</v>
      </c>
      <c r="E19" s="42">
        <f t="shared" si="1"/>
        <v>0</v>
      </c>
      <c r="F19" s="10" t="s">
        <v>19</v>
      </c>
      <c r="G19" s="127"/>
      <c r="H19" s="128"/>
      <c r="I19" s="4"/>
      <c r="J19" s="29"/>
      <c r="K19" s="4"/>
      <c r="L19" s="4"/>
      <c r="M19" s="4"/>
      <c r="N19" s="4"/>
      <c r="O19" s="33"/>
    </row>
    <row r="20" spans="2:15" ht="18.95" customHeight="1">
      <c r="B20" s="30">
        <v>0.5</v>
      </c>
      <c r="C20" s="5">
        <v>0</v>
      </c>
      <c r="D20" s="31">
        <f t="shared" si="0"/>
        <v>0</v>
      </c>
      <c r="E20" s="42">
        <f t="shared" si="1"/>
        <v>0</v>
      </c>
      <c r="F20" s="10"/>
      <c r="G20" s="127"/>
      <c r="H20" s="128"/>
      <c r="I20" s="4"/>
      <c r="J20" s="29"/>
      <c r="K20" s="4"/>
      <c r="L20" s="4"/>
      <c r="M20" s="4"/>
      <c r="N20" s="4"/>
      <c r="O20" s="33"/>
    </row>
    <row r="21" spans="2:15" ht="18.95" customHeight="1">
      <c r="B21" s="39">
        <v>0.54166666666666663</v>
      </c>
      <c r="C21" s="82">
        <v>4490611</v>
      </c>
      <c r="D21" s="40">
        <f>+C21-C16</f>
        <v>583</v>
      </c>
      <c r="E21" s="92">
        <f>+D21*1000/5/3600</f>
        <v>32.388888888888886</v>
      </c>
      <c r="F21" s="41"/>
      <c r="G21" s="140"/>
      <c r="H21" s="141"/>
      <c r="I21" s="4"/>
      <c r="J21" s="29"/>
      <c r="K21" s="4"/>
      <c r="L21" s="4"/>
      <c r="M21" s="4"/>
      <c r="N21" s="4"/>
      <c r="O21" s="33"/>
    </row>
    <row r="22" spans="2:15" ht="18.95" customHeight="1">
      <c r="B22" s="30">
        <v>0.58333333333333337</v>
      </c>
      <c r="C22" s="5">
        <v>0</v>
      </c>
      <c r="D22" s="31">
        <v>0</v>
      </c>
      <c r="E22" s="42">
        <v>0</v>
      </c>
      <c r="F22" s="11"/>
      <c r="G22" s="127"/>
      <c r="H22" s="128"/>
      <c r="I22" s="4"/>
      <c r="J22" s="29"/>
      <c r="K22" s="4"/>
      <c r="L22" s="4"/>
      <c r="M22" s="4"/>
      <c r="N22" s="4"/>
      <c r="O22" s="34"/>
    </row>
    <row r="23" spans="2:15" ht="18.95" customHeight="1">
      <c r="B23" s="30">
        <v>0.625</v>
      </c>
      <c r="C23" s="5">
        <v>0</v>
      </c>
      <c r="D23" s="31">
        <f t="shared" si="0"/>
        <v>0</v>
      </c>
      <c r="E23" s="42">
        <f t="shared" si="1"/>
        <v>0</v>
      </c>
      <c r="F23" s="11"/>
      <c r="G23" s="127"/>
      <c r="H23" s="128"/>
      <c r="I23" s="4"/>
      <c r="J23" s="29"/>
      <c r="K23" s="4"/>
      <c r="L23" s="4"/>
      <c r="M23" s="4"/>
      <c r="N23" s="4"/>
      <c r="O23" s="34"/>
    </row>
    <row r="24" spans="2:15" ht="18.95" customHeight="1">
      <c r="B24" s="30">
        <v>0.66666666666666663</v>
      </c>
      <c r="C24" s="5">
        <v>0</v>
      </c>
      <c r="D24" s="31">
        <f t="shared" si="0"/>
        <v>0</v>
      </c>
      <c r="E24" s="42">
        <f t="shared" si="1"/>
        <v>0</v>
      </c>
      <c r="F24" s="11"/>
      <c r="G24" s="127"/>
      <c r="H24" s="128"/>
      <c r="I24" s="4"/>
      <c r="J24" s="29"/>
      <c r="K24" s="4"/>
      <c r="L24" s="4"/>
      <c r="M24" s="4"/>
      <c r="N24" s="4"/>
      <c r="O24" s="34"/>
    </row>
    <row r="25" spans="2:15" ht="18.95" customHeight="1">
      <c r="B25" s="30">
        <v>0.70833333333333337</v>
      </c>
      <c r="C25" s="5">
        <v>0</v>
      </c>
      <c r="D25" s="31">
        <f t="shared" si="0"/>
        <v>0</v>
      </c>
      <c r="E25" s="42">
        <f t="shared" si="1"/>
        <v>0</v>
      </c>
      <c r="F25" s="11"/>
      <c r="G25" s="127" t="s">
        <v>19</v>
      </c>
      <c r="H25" s="128"/>
      <c r="I25" s="4"/>
      <c r="J25" s="29"/>
      <c r="K25" s="4"/>
      <c r="L25" s="4"/>
      <c r="M25" s="4"/>
      <c r="N25" s="4"/>
      <c r="O25" s="34"/>
    </row>
    <row r="26" spans="2:15" ht="18.95" customHeight="1">
      <c r="B26" s="39">
        <v>0.75</v>
      </c>
      <c r="C26" s="82">
        <v>4491181</v>
      </c>
      <c r="D26" s="40">
        <f>+C26-C21</f>
        <v>570</v>
      </c>
      <c r="E26" s="92">
        <f>+D26*1000/5/3600</f>
        <v>31.666666666666668</v>
      </c>
      <c r="F26" s="41" t="s">
        <v>19</v>
      </c>
      <c r="G26" s="140"/>
      <c r="H26" s="141"/>
      <c r="I26" s="4"/>
      <c r="J26" s="29"/>
      <c r="K26" s="4"/>
      <c r="L26" s="4"/>
      <c r="M26" s="4"/>
      <c r="N26" s="4"/>
      <c r="O26" s="33"/>
    </row>
    <row r="27" spans="2:15" ht="18.95" customHeight="1">
      <c r="B27" s="30">
        <v>0.79166666666666663</v>
      </c>
      <c r="C27" s="5">
        <v>0</v>
      </c>
      <c r="D27" s="31">
        <v>0</v>
      </c>
      <c r="E27" s="31">
        <v>0</v>
      </c>
      <c r="F27" s="11"/>
      <c r="G27" s="127"/>
      <c r="H27" s="128"/>
      <c r="I27" s="4"/>
      <c r="J27" s="29"/>
      <c r="K27" s="4"/>
      <c r="L27" s="4"/>
      <c r="M27" s="4"/>
      <c r="N27" s="4"/>
      <c r="O27" s="34"/>
    </row>
    <row r="28" spans="2:15" ht="18.95" customHeight="1">
      <c r="B28" s="30">
        <v>0.83333333333333337</v>
      </c>
      <c r="C28" s="5">
        <v>0</v>
      </c>
      <c r="D28" s="31">
        <f t="shared" si="0"/>
        <v>0</v>
      </c>
      <c r="E28" s="31">
        <f>+D28*1000/3600</f>
        <v>0</v>
      </c>
      <c r="F28" s="11"/>
      <c r="G28" s="127"/>
      <c r="H28" s="128"/>
      <c r="I28" s="4"/>
      <c r="J28" s="29"/>
      <c r="K28" s="4"/>
      <c r="L28" s="4"/>
      <c r="M28" s="4"/>
      <c r="N28" s="4"/>
      <c r="O28" s="34"/>
    </row>
    <row r="29" spans="2:15" ht="18.95" customHeight="1">
      <c r="B29" s="30">
        <v>0.875</v>
      </c>
      <c r="C29" s="5">
        <v>0</v>
      </c>
      <c r="D29" s="31">
        <f t="shared" si="0"/>
        <v>0</v>
      </c>
      <c r="E29" s="31">
        <f>+D29*1000/3600</f>
        <v>0</v>
      </c>
      <c r="F29" s="11"/>
      <c r="G29" s="127"/>
      <c r="H29" s="128"/>
      <c r="I29" s="4"/>
      <c r="J29" s="29"/>
      <c r="K29" s="4"/>
      <c r="L29" s="4"/>
      <c r="M29" s="4"/>
      <c r="N29" s="4"/>
      <c r="O29" s="34"/>
    </row>
    <row r="30" spans="2:15" ht="18.95" customHeight="1">
      <c r="B30" s="30">
        <v>0.91666666666666663</v>
      </c>
      <c r="C30" s="5">
        <v>0</v>
      </c>
      <c r="D30" s="31">
        <f t="shared" si="0"/>
        <v>0</v>
      </c>
      <c r="E30" s="31">
        <f>+D30*1000/3600</f>
        <v>0</v>
      </c>
      <c r="F30" s="11"/>
      <c r="G30" s="127"/>
      <c r="H30" s="128"/>
      <c r="I30" s="4"/>
      <c r="J30" s="29"/>
      <c r="K30" s="4"/>
      <c r="L30" s="4"/>
      <c r="M30" s="4"/>
      <c r="N30" s="4"/>
      <c r="O30" s="34"/>
    </row>
    <row r="31" spans="2:15" ht="18.95" customHeight="1">
      <c r="B31" s="30">
        <v>0.95833333333333337</v>
      </c>
      <c r="C31" s="5">
        <v>0</v>
      </c>
      <c r="D31" s="31">
        <f t="shared" si="0"/>
        <v>0</v>
      </c>
      <c r="E31" s="31">
        <f>+D31*1000/3600</f>
        <v>0</v>
      </c>
      <c r="F31" s="11"/>
      <c r="G31" s="127"/>
      <c r="H31" s="128"/>
      <c r="I31" s="4"/>
      <c r="J31" s="29"/>
      <c r="K31" s="4"/>
      <c r="L31" s="4"/>
      <c r="M31" s="4"/>
      <c r="N31" s="4"/>
      <c r="O31" s="34"/>
    </row>
    <row r="32" spans="2:15" ht="18.95" customHeight="1" thickBot="1">
      <c r="B32" s="35">
        <v>1</v>
      </c>
      <c r="C32" s="6">
        <v>0</v>
      </c>
      <c r="D32" s="36">
        <f t="shared" si="0"/>
        <v>0</v>
      </c>
      <c r="E32" s="36">
        <f>+D32*1000/3600</f>
        <v>0</v>
      </c>
      <c r="F32" s="12"/>
      <c r="G32" s="129"/>
      <c r="H32" s="130"/>
      <c r="I32" s="4"/>
      <c r="J32" s="29"/>
      <c r="K32" s="4"/>
      <c r="L32" s="4"/>
      <c r="M32" s="4"/>
      <c r="N32" s="4"/>
      <c r="O32" s="34"/>
    </row>
    <row r="33" spans="2:15" ht="18.95" customHeight="1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8.95" customHeight="1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8.95" customHeight="1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8.95" customHeight="1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8.95" customHeight="1">
      <c r="B37" s="37"/>
      <c r="C37" s="34"/>
      <c r="D37" s="34"/>
      <c r="E37" s="34"/>
      <c r="F37" s="34"/>
      <c r="G37" s="34"/>
      <c r="H37" s="34" t="s">
        <v>38</v>
      </c>
      <c r="I37" s="34"/>
      <c r="J37" s="34"/>
      <c r="K37" s="34"/>
      <c r="L37" s="34"/>
      <c r="M37" s="34"/>
      <c r="N37" s="4"/>
      <c r="O37" s="34"/>
    </row>
    <row r="38" spans="2:15" ht="18.95" customHeight="1">
      <c r="B38" s="37"/>
      <c r="N38" s="4"/>
    </row>
    <row r="39" spans="2:15" ht="18.95" customHeight="1">
      <c r="B39" s="37"/>
      <c r="N39" s="4"/>
    </row>
    <row r="40" spans="2:15" ht="18.95" customHeight="1">
      <c r="B40" s="37"/>
      <c r="N40" s="4"/>
    </row>
    <row r="41" spans="2:15" ht="18.95" customHeight="1">
      <c r="B41" s="37"/>
      <c r="N41" s="4"/>
    </row>
    <row r="42" spans="2:15" ht="18.95" customHeight="1">
      <c r="B42" s="37"/>
      <c r="N42" s="4"/>
    </row>
    <row r="43" spans="2:15" ht="18.95" customHeight="1">
      <c r="B43" s="37"/>
      <c r="N43" s="4"/>
    </row>
  </sheetData>
  <sheetProtection selectLockedCells="1"/>
  <mergeCells count="29">
    <mergeCell ref="G31:H31"/>
    <mergeCell ref="G32:H32"/>
    <mergeCell ref="D2:H3"/>
    <mergeCell ref="D5:H5"/>
    <mergeCell ref="G24:H24"/>
    <mergeCell ref="G25:H25"/>
    <mergeCell ref="G26:H26"/>
    <mergeCell ref="G27:H27"/>
    <mergeCell ref="G28:H28"/>
    <mergeCell ref="G19:H19"/>
    <mergeCell ref="G20:H20"/>
    <mergeCell ref="G21:H21"/>
    <mergeCell ref="G22:H22"/>
    <mergeCell ref="G23:H23"/>
    <mergeCell ref="G16:H16"/>
    <mergeCell ref="G17:H17"/>
    <mergeCell ref="G18:H18"/>
    <mergeCell ref="G29:H29"/>
    <mergeCell ref="G30:H30"/>
    <mergeCell ref="G11:H11"/>
    <mergeCell ref="G12:H12"/>
    <mergeCell ref="G13:H13"/>
    <mergeCell ref="G14:H14"/>
    <mergeCell ref="G15:H15"/>
    <mergeCell ref="G7:H7"/>
    <mergeCell ref="G8:H8"/>
    <mergeCell ref="B2:C3"/>
    <mergeCell ref="G9:H9"/>
    <mergeCell ref="G10:H10"/>
  </mergeCells>
  <conditionalFormatting sqref="N9:N32">
    <cfRule type="cellIs" dxfId="30" priority="8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Hoja19"/>
  <dimension ref="B1:R43"/>
  <sheetViews>
    <sheetView showGridLines="0" showWhiteSpace="0" topLeftCell="A7" zoomScale="70" zoomScaleNormal="70" zoomScalePageLayoutView="70" workbookViewId="0">
      <selection activeCell="C8" sqref="C8"/>
    </sheetView>
  </sheetViews>
  <sheetFormatPr defaultColWidth="11.42578125" defaultRowHeight="14.45"/>
  <cols>
    <col min="1" max="1" width="1.28515625" customWidth="1"/>
    <col min="2" max="2" width="25.85546875" bestFit="1" customWidth="1"/>
    <col min="3" max="5" width="18.7109375" customWidth="1"/>
    <col min="6" max="6" width="93.5703125" customWidth="1"/>
    <col min="7" max="7" width="10.7109375" customWidth="1"/>
    <col min="8" max="8" width="14.42578125" customWidth="1"/>
    <col min="9" max="9" width="10.7109375" customWidth="1"/>
    <col min="10" max="10" width="2.7109375" customWidth="1"/>
    <col min="11" max="11" width="10.7109375" customWidth="1"/>
    <col min="12" max="12" width="14.5703125" customWidth="1"/>
    <col min="13" max="13" width="10.7109375" customWidth="1"/>
    <col min="14" max="14" width="18" customWidth="1"/>
    <col min="15" max="15" width="68.7109375" customWidth="1"/>
  </cols>
  <sheetData>
    <row r="1" spans="2:18" ht="15" customHeight="1" thickBot="1">
      <c r="C1" t="s">
        <v>19</v>
      </c>
    </row>
    <row r="2" spans="2:18" ht="18.75" customHeight="1">
      <c r="B2" s="123"/>
      <c r="C2" s="124"/>
      <c r="D2" s="131" t="s">
        <v>30</v>
      </c>
      <c r="E2" s="132"/>
      <c r="F2" s="132"/>
      <c r="G2" s="132"/>
      <c r="H2" s="133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>
      <c r="B3" s="125"/>
      <c r="C3" s="126"/>
      <c r="D3" s="134"/>
      <c r="E3" s="135"/>
      <c r="F3" s="135"/>
      <c r="G3" s="135"/>
      <c r="H3" s="136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>
      <c r="B5" s="17" t="s">
        <v>5</v>
      </c>
      <c r="C5" s="18" t="s">
        <v>6</v>
      </c>
      <c r="D5" s="137" t="s">
        <v>31</v>
      </c>
      <c r="E5" s="138"/>
      <c r="F5" s="138"/>
      <c r="G5" s="138"/>
      <c r="H5" s="139"/>
      <c r="I5" s="19"/>
      <c r="J5" s="19"/>
      <c r="K5" s="19"/>
      <c r="L5" s="19"/>
      <c r="M5" s="19"/>
      <c r="N5" s="16"/>
      <c r="O5" s="16"/>
      <c r="P5" s="1"/>
    </row>
    <row r="6" spans="2:18" ht="6" customHeight="1" thickBot="1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>
      <c r="B7" s="21" t="s">
        <v>56</v>
      </c>
      <c r="C7" s="22" t="s">
        <v>33</v>
      </c>
      <c r="D7" s="23" t="s">
        <v>34</v>
      </c>
      <c r="E7" s="24" t="s">
        <v>15</v>
      </c>
      <c r="F7" s="25" t="s">
        <v>35</v>
      </c>
      <c r="G7" s="119" t="s">
        <v>36</v>
      </c>
      <c r="H7" s="120"/>
      <c r="I7" s="26"/>
      <c r="J7" s="26"/>
      <c r="K7" s="4"/>
      <c r="L7" s="26"/>
      <c r="M7" s="26"/>
      <c r="N7" s="26"/>
      <c r="O7" s="26"/>
      <c r="P7" s="2"/>
    </row>
    <row r="8" spans="2:18" ht="15" customHeight="1">
      <c r="B8" s="27" t="s">
        <v>37</v>
      </c>
      <c r="C8" s="38">
        <f>+'Día 18'!C26</f>
        <v>4537973</v>
      </c>
      <c r="D8" s="28" t="s">
        <v>19</v>
      </c>
      <c r="E8" s="28"/>
      <c r="F8" s="8" t="s">
        <v>19</v>
      </c>
      <c r="G8" s="121"/>
      <c r="H8" s="122"/>
      <c r="I8" s="29"/>
      <c r="J8" s="29"/>
      <c r="K8" s="4"/>
      <c r="L8" s="4"/>
      <c r="M8" s="4"/>
      <c r="N8" s="7"/>
      <c r="O8" s="7"/>
    </row>
    <row r="9" spans="2:18" ht="18.95" customHeight="1">
      <c r="B9" s="30">
        <v>4.1666666666666664E-2</v>
      </c>
      <c r="C9" s="5">
        <v>0</v>
      </c>
      <c r="D9" s="31" t="s">
        <v>19</v>
      </c>
      <c r="E9" s="31" t="s">
        <v>19</v>
      </c>
      <c r="F9" s="9" t="s">
        <v>19</v>
      </c>
      <c r="G9" s="127"/>
      <c r="H9" s="128"/>
      <c r="I9" s="4"/>
      <c r="J9" s="29"/>
      <c r="K9" s="4"/>
      <c r="L9" s="4"/>
      <c r="M9" s="4"/>
      <c r="N9" s="4"/>
      <c r="O9" s="32"/>
      <c r="P9" s="3" t="s">
        <v>19</v>
      </c>
    </row>
    <row r="10" spans="2:18" ht="18.95" customHeight="1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27"/>
      <c r="H10" s="128"/>
      <c r="I10" s="4"/>
      <c r="J10" s="29"/>
      <c r="K10" s="4"/>
      <c r="L10" s="4"/>
      <c r="M10" s="4"/>
      <c r="N10" s="4"/>
      <c r="O10" s="33"/>
    </row>
    <row r="11" spans="2:18" ht="18.95" customHeight="1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27"/>
      <c r="H11" s="128"/>
      <c r="I11" s="4"/>
      <c r="J11" s="29"/>
      <c r="K11" s="4"/>
      <c r="L11" s="4"/>
      <c r="M11" s="4"/>
      <c r="N11" s="4"/>
      <c r="O11" s="33"/>
      <c r="R11" t="s">
        <v>19</v>
      </c>
    </row>
    <row r="12" spans="2:18" ht="18.95" customHeight="1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27"/>
      <c r="H12" s="128"/>
      <c r="I12" s="4"/>
      <c r="J12" s="29"/>
      <c r="K12" s="4"/>
      <c r="L12" s="4"/>
      <c r="M12" s="4"/>
      <c r="N12" s="4"/>
      <c r="O12" s="33"/>
    </row>
    <row r="13" spans="2:18" ht="18.95" customHeight="1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19</v>
      </c>
      <c r="G13" s="127"/>
      <c r="H13" s="128"/>
      <c r="I13" s="4"/>
      <c r="J13" s="29"/>
      <c r="K13" s="4"/>
      <c r="L13" s="4"/>
      <c r="M13" s="4"/>
      <c r="N13" s="4"/>
      <c r="O13" s="33"/>
    </row>
    <row r="14" spans="2:18" ht="18.95" customHeight="1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19</v>
      </c>
      <c r="G14" s="127"/>
      <c r="H14" s="128"/>
      <c r="I14" s="4"/>
      <c r="J14" s="29"/>
      <c r="K14" s="4"/>
      <c r="L14" s="4"/>
      <c r="M14" s="4"/>
      <c r="N14" s="4"/>
      <c r="O14" s="33"/>
    </row>
    <row r="15" spans="2:18" ht="18.95" customHeight="1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27"/>
      <c r="H15" s="128"/>
      <c r="I15" s="4"/>
      <c r="J15" s="29"/>
      <c r="K15" s="4"/>
      <c r="L15" s="4"/>
      <c r="M15" s="4"/>
      <c r="N15" s="4"/>
      <c r="O15" s="33"/>
    </row>
    <row r="16" spans="2:18" ht="18.95" customHeight="1">
      <c r="B16" s="39">
        <v>0.33333333333333331</v>
      </c>
      <c r="C16" s="82">
        <v>4539674</v>
      </c>
      <c r="D16" s="40">
        <f>+C16-C8</f>
        <v>1701</v>
      </c>
      <c r="E16" s="92">
        <f>+D16*1000/14/3600</f>
        <v>33.75</v>
      </c>
      <c r="F16" s="41"/>
      <c r="G16" s="140" t="s">
        <v>19</v>
      </c>
      <c r="H16" s="141"/>
      <c r="I16" s="4"/>
      <c r="J16" s="29"/>
      <c r="K16" s="4"/>
      <c r="L16" s="4"/>
      <c r="M16" s="4"/>
      <c r="N16" s="4"/>
      <c r="O16" s="33"/>
    </row>
    <row r="17" spans="2:15" ht="18.95" customHeight="1">
      <c r="B17" s="30">
        <v>0.375</v>
      </c>
      <c r="C17" s="5">
        <v>0</v>
      </c>
      <c r="D17" s="31">
        <v>0</v>
      </c>
      <c r="E17" s="31">
        <f t="shared" si="1"/>
        <v>0</v>
      </c>
      <c r="F17" s="10"/>
      <c r="G17" s="127"/>
      <c r="H17" s="128"/>
      <c r="I17" s="4"/>
      <c r="J17" s="29"/>
      <c r="K17" s="4"/>
      <c r="L17" s="4"/>
      <c r="M17" s="4"/>
      <c r="N17" s="4"/>
      <c r="O17" s="33"/>
    </row>
    <row r="18" spans="2:15" ht="18.95" customHeight="1">
      <c r="B18" s="30">
        <v>0.41666666666666669</v>
      </c>
      <c r="C18" s="5">
        <v>0</v>
      </c>
      <c r="D18" s="31">
        <f t="shared" si="0"/>
        <v>0</v>
      </c>
      <c r="E18" s="31">
        <v>0</v>
      </c>
      <c r="F18" s="10"/>
      <c r="G18" s="127"/>
      <c r="H18" s="128"/>
      <c r="I18" s="4"/>
      <c r="J18" s="29"/>
      <c r="K18" s="4"/>
      <c r="L18" s="4"/>
      <c r="M18" s="4"/>
      <c r="N18" s="4"/>
      <c r="O18" s="33"/>
    </row>
    <row r="19" spans="2:15" ht="18.95" customHeight="1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27"/>
      <c r="H19" s="128"/>
      <c r="I19" s="4"/>
      <c r="J19" s="29"/>
      <c r="K19" s="4"/>
      <c r="L19" s="4"/>
      <c r="M19" s="4"/>
      <c r="N19" s="4"/>
      <c r="O19" s="33"/>
    </row>
    <row r="20" spans="2:15" ht="18.95" customHeight="1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27"/>
      <c r="H20" s="128"/>
      <c r="I20" s="4"/>
      <c r="J20" s="29"/>
      <c r="K20" s="4"/>
      <c r="L20" s="4"/>
      <c r="M20" s="4"/>
      <c r="N20" s="4"/>
      <c r="O20" s="33"/>
    </row>
    <row r="21" spans="2:15" ht="18.95" customHeight="1">
      <c r="B21" s="39">
        <v>0.54166666666666663</v>
      </c>
      <c r="C21" s="82">
        <v>4540294</v>
      </c>
      <c r="D21" s="40">
        <f>+C21-C16</f>
        <v>620</v>
      </c>
      <c r="E21" s="92">
        <f>+D21*1000/5/3600</f>
        <v>34.444444444444443</v>
      </c>
      <c r="F21" s="41"/>
      <c r="G21" s="140" t="s">
        <v>19</v>
      </c>
      <c r="H21" s="141"/>
      <c r="I21" s="4"/>
      <c r="J21" s="29"/>
      <c r="K21" s="4"/>
      <c r="L21" s="4"/>
      <c r="M21" s="4"/>
      <c r="N21" s="4"/>
      <c r="O21" s="33"/>
    </row>
    <row r="22" spans="2:15" ht="18.95" customHeight="1">
      <c r="B22" s="30">
        <v>0.58333333333333337</v>
      </c>
      <c r="C22" s="5">
        <v>0</v>
      </c>
      <c r="D22" s="31">
        <v>0</v>
      </c>
      <c r="E22" s="31">
        <v>0</v>
      </c>
      <c r="F22" s="11"/>
      <c r="G22" s="127"/>
      <c r="H22" s="128"/>
      <c r="I22" s="4"/>
      <c r="J22" s="29"/>
      <c r="K22" s="4"/>
      <c r="L22" s="4"/>
      <c r="M22" s="4"/>
      <c r="N22" s="4"/>
      <c r="O22" s="34"/>
    </row>
    <row r="23" spans="2:15" ht="18.95" customHeight="1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27"/>
      <c r="H23" s="128"/>
      <c r="I23" s="4"/>
      <c r="J23" s="29"/>
      <c r="K23" s="4"/>
      <c r="L23" s="4"/>
      <c r="M23" s="4"/>
      <c r="N23" s="4"/>
      <c r="O23" s="34"/>
    </row>
    <row r="24" spans="2:15" ht="18.95" customHeight="1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27"/>
      <c r="H24" s="128"/>
      <c r="I24" s="4"/>
      <c r="J24" s="29"/>
      <c r="K24" s="4"/>
      <c r="L24" s="4"/>
      <c r="M24" s="4"/>
      <c r="N24" s="4"/>
      <c r="O24" s="34"/>
    </row>
    <row r="25" spans="2:15" ht="18.95" customHeight="1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27"/>
      <c r="H25" s="128"/>
      <c r="I25" s="4"/>
      <c r="J25" s="29"/>
      <c r="K25" s="4"/>
      <c r="L25" s="4"/>
      <c r="M25" s="4"/>
      <c r="N25" s="4"/>
      <c r="O25" s="34"/>
    </row>
    <row r="26" spans="2:15" ht="18.95" customHeight="1">
      <c r="B26" s="39">
        <v>0.75</v>
      </c>
      <c r="C26" s="82">
        <v>4540881</v>
      </c>
      <c r="D26" s="40">
        <f>+C26-C21</f>
        <v>587</v>
      </c>
      <c r="E26" s="92">
        <f>+D26*1000/5/3600</f>
        <v>32.611111111111114</v>
      </c>
      <c r="F26" s="41"/>
      <c r="G26" s="140" t="s">
        <v>19</v>
      </c>
      <c r="H26" s="141"/>
      <c r="I26" s="4"/>
      <c r="J26" s="29"/>
      <c r="K26" s="4"/>
      <c r="L26" s="4"/>
      <c r="M26" s="4"/>
      <c r="N26" s="4"/>
      <c r="O26" s="33"/>
    </row>
    <row r="27" spans="2:15" ht="18.95" customHeight="1">
      <c r="B27" s="30">
        <v>0.79166666666666663</v>
      </c>
      <c r="C27" s="5">
        <v>0</v>
      </c>
      <c r="D27" s="31">
        <v>0</v>
      </c>
      <c r="E27" s="31">
        <v>0</v>
      </c>
      <c r="F27" s="10"/>
      <c r="G27" s="127"/>
      <c r="H27" s="128"/>
      <c r="I27" s="4"/>
      <c r="J27" s="29"/>
      <c r="K27" s="4"/>
      <c r="L27" s="4"/>
      <c r="M27" s="4"/>
      <c r="N27" s="4"/>
      <c r="O27" s="34"/>
    </row>
    <row r="28" spans="2:15" ht="18.95" customHeight="1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27"/>
      <c r="H28" s="128"/>
      <c r="I28" s="4"/>
      <c r="J28" s="29"/>
      <c r="K28" s="4"/>
      <c r="L28" s="4"/>
      <c r="M28" s="4"/>
      <c r="N28" s="4"/>
      <c r="O28" s="34"/>
    </row>
    <row r="29" spans="2:15" ht="18.95" customHeight="1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27"/>
      <c r="H29" s="128"/>
      <c r="I29" s="4"/>
      <c r="J29" s="29"/>
      <c r="K29" s="4"/>
      <c r="L29" s="4"/>
      <c r="M29" s="4"/>
      <c r="N29" s="4"/>
      <c r="O29" s="34"/>
    </row>
    <row r="30" spans="2:15" ht="18.95" customHeight="1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27"/>
      <c r="H30" s="128"/>
      <c r="I30" s="4"/>
      <c r="J30" s="29"/>
      <c r="K30" s="4"/>
      <c r="L30" s="4"/>
      <c r="M30" s="4"/>
      <c r="N30" s="4"/>
      <c r="O30" s="34"/>
    </row>
    <row r="31" spans="2:15" ht="18.95" customHeight="1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27"/>
      <c r="H31" s="128"/>
      <c r="I31" s="4"/>
      <c r="J31" s="29"/>
      <c r="K31" s="4"/>
      <c r="L31" s="4"/>
      <c r="M31" s="4"/>
      <c r="N31" s="4"/>
      <c r="O31" s="34"/>
    </row>
    <row r="32" spans="2:15" ht="18.95" customHeight="1" thickBot="1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29"/>
      <c r="H32" s="130"/>
      <c r="I32" s="4"/>
      <c r="J32" s="29"/>
      <c r="K32" s="4"/>
      <c r="L32" s="4"/>
      <c r="M32" s="4"/>
      <c r="N32" s="4"/>
      <c r="O32" s="34"/>
    </row>
    <row r="33" spans="2:15" ht="18.95" customHeight="1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8.95" customHeight="1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8.95" customHeight="1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8.95" customHeight="1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8.95" customHeight="1">
      <c r="B37" s="37"/>
      <c r="C37" s="34"/>
      <c r="D37" s="34"/>
      <c r="E37" s="34"/>
      <c r="F37" s="34"/>
      <c r="G37" s="34"/>
      <c r="H37" s="34" t="s">
        <v>38</v>
      </c>
      <c r="I37" s="34"/>
      <c r="J37" s="34"/>
      <c r="K37" s="34"/>
      <c r="L37" s="34"/>
      <c r="M37" s="34"/>
      <c r="N37" s="4"/>
      <c r="O37" s="34"/>
    </row>
    <row r="38" spans="2:15" ht="18.95" customHeight="1">
      <c r="B38" s="37"/>
      <c r="N38" s="4"/>
    </row>
    <row r="39" spans="2:15" ht="18.95" customHeight="1">
      <c r="B39" s="37"/>
      <c r="N39" s="4"/>
    </row>
    <row r="40" spans="2:15" ht="18.95" customHeight="1">
      <c r="B40" s="37"/>
      <c r="N40" s="4"/>
    </row>
    <row r="41" spans="2:15" ht="18.95" customHeight="1">
      <c r="B41" s="37"/>
      <c r="N41" s="4"/>
    </row>
    <row r="42" spans="2:15" ht="18.95" customHeight="1">
      <c r="B42" s="37"/>
      <c r="N42" s="4"/>
    </row>
    <row r="43" spans="2:15" ht="18.95" customHeight="1">
      <c r="B43" s="37"/>
      <c r="N43" s="4"/>
    </row>
  </sheetData>
  <sheetProtection selectLockedCells="1"/>
  <mergeCells count="29">
    <mergeCell ref="G28:H28"/>
    <mergeCell ref="G29:H29"/>
    <mergeCell ref="G30:H30"/>
    <mergeCell ref="G31:H31"/>
    <mergeCell ref="G32:H32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</mergeCells>
  <conditionalFormatting sqref="N9:N32">
    <cfRule type="cellIs" dxfId="12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ignoredErrors>
    <ignoredError sqref="E16" formula="1"/>
  </ignoredErrors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Hoja20"/>
  <dimension ref="B1:R43"/>
  <sheetViews>
    <sheetView showGridLines="0" showWhiteSpace="0" topLeftCell="A5" zoomScale="70" zoomScaleNormal="70" zoomScalePageLayoutView="70" workbookViewId="0">
      <selection activeCell="C8" sqref="C8"/>
    </sheetView>
  </sheetViews>
  <sheetFormatPr defaultColWidth="11.42578125" defaultRowHeight="14.45"/>
  <cols>
    <col min="1" max="1" width="1.28515625" customWidth="1"/>
    <col min="2" max="2" width="25.85546875" bestFit="1" customWidth="1"/>
    <col min="3" max="5" width="18.7109375" customWidth="1"/>
    <col min="6" max="6" width="93.5703125" customWidth="1"/>
    <col min="7" max="7" width="10.7109375" customWidth="1"/>
    <col min="8" max="8" width="14.42578125" customWidth="1"/>
    <col min="9" max="9" width="10.7109375" customWidth="1"/>
    <col min="10" max="10" width="2.7109375" customWidth="1"/>
    <col min="11" max="11" width="10.7109375" customWidth="1"/>
    <col min="12" max="12" width="14.5703125" customWidth="1"/>
    <col min="13" max="13" width="10.7109375" customWidth="1"/>
    <col min="14" max="14" width="18" customWidth="1"/>
    <col min="15" max="15" width="68.7109375" customWidth="1"/>
  </cols>
  <sheetData>
    <row r="1" spans="2:18" ht="15" customHeight="1" thickBot="1">
      <c r="C1" t="s">
        <v>19</v>
      </c>
    </row>
    <row r="2" spans="2:18" ht="18.75" customHeight="1">
      <c r="B2" s="123"/>
      <c r="C2" s="124"/>
      <c r="D2" s="131" t="s">
        <v>30</v>
      </c>
      <c r="E2" s="132"/>
      <c r="F2" s="132"/>
      <c r="G2" s="132"/>
      <c r="H2" s="133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>
      <c r="B3" s="125"/>
      <c r="C3" s="126"/>
      <c r="D3" s="134"/>
      <c r="E3" s="135"/>
      <c r="F3" s="135"/>
      <c r="G3" s="135"/>
      <c r="H3" s="136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>
      <c r="B5" s="17" t="s">
        <v>5</v>
      </c>
      <c r="C5" s="18" t="s">
        <v>6</v>
      </c>
      <c r="D5" s="137" t="s">
        <v>31</v>
      </c>
      <c r="E5" s="138"/>
      <c r="F5" s="138"/>
      <c r="G5" s="138"/>
      <c r="H5" s="139"/>
      <c r="I5" s="19"/>
      <c r="J5" s="19"/>
      <c r="K5" s="19"/>
      <c r="L5" s="19"/>
      <c r="M5" s="19"/>
      <c r="N5" s="16"/>
      <c r="O5" s="16"/>
      <c r="P5" s="1"/>
    </row>
    <row r="6" spans="2:18" ht="6" customHeight="1" thickBot="1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>
      <c r="B7" s="21" t="s">
        <v>57</v>
      </c>
      <c r="C7" s="22" t="s">
        <v>33</v>
      </c>
      <c r="D7" s="23" t="s">
        <v>34</v>
      </c>
      <c r="E7" s="24" t="s">
        <v>15</v>
      </c>
      <c r="F7" s="25" t="s">
        <v>35</v>
      </c>
      <c r="G7" s="119" t="s">
        <v>36</v>
      </c>
      <c r="H7" s="120"/>
      <c r="I7" s="26"/>
      <c r="J7" s="26"/>
      <c r="K7" s="4"/>
      <c r="L7" s="26"/>
      <c r="M7" s="26"/>
      <c r="N7" s="26"/>
      <c r="O7" s="26"/>
      <c r="P7" s="2"/>
    </row>
    <row r="8" spans="2:18" ht="15" customHeight="1">
      <c r="B8" s="27" t="s">
        <v>37</v>
      </c>
      <c r="C8" s="38">
        <f>+'Día 19'!C26</f>
        <v>4540881</v>
      </c>
      <c r="D8" s="28" t="s">
        <v>19</v>
      </c>
      <c r="E8" s="28"/>
      <c r="F8" s="8" t="s">
        <v>19</v>
      </c>
      <c r="G8" s="121"/>
      <c r="H8" s="122"/>
      <c r="I8" s="29"/>
      <c r="J8" s="29"/>
      <c r="K8" s="4"/>
      <c r="L8" s="4"/>
      <c r="M8" s="4"/>
      <c r="N8" s="7"/>
      <c r="O8" s="7"/>
    </row>
    <row r="9" spans="2:18" ht="18.95" customHeight="1">
      <c r="B9" s="30">
        <v>4.1666666666666664E-2</v>
      </c>
      <c r="C9" s="5">
        <v>0</v>
      </c>
      <c r="D9" s="31" t="s">
        <v>19</v>
      </c>
      <c r="E9" s="31" t="s">
        <v>19</v>
      </c>
      <c r="F9" s="9" t="s">
        <v>19</v>
      </c>
      <c r="G9" s="127"/>
      <c r="H9" s="128"/>
      <c r="I9" s="4"/>
      <c r="J9" s="29"/>
      <c r="K9" s="4"/>
      <c r="L9" s="4"/>
      <c r="M9" s="4"/>
      <c r="N9" s="4"/>
      <c r="O9" s="32"/>
      <c r="P9" s="3" t="s">
        <v>19</v>
      </c>
    </row>
    <row r="10" spans="2:18" ht="18.95" customHeight="1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27"/>
      <c r="H10" s="128"/>
      <c r="I10" s="4"/>
      <c r="J10" s="29"/>
      <c r="K10" s="4"/>
      <c r="L10" s="4"/>
      <c r="M10" s="4"/>
      <c r="N10" s="4"/>
      <c r="O10" s="33"/>
    </row>
    <row r="11" spans="2:18" ht="18.95" customHeight="1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27"/>
      <c r="H11" s="128"/>
      <c r="I11" s="4"/>
      <c r="J11" s="29"/>
      <c r="K11" s="4"/>
      <c r="L11" s="4"/>
      <c r="M11" s="4"/>
      <c r="N11" s="4"/>
      <c r="O11" s="33"/>
      <c r="R11" t="s">
        <v>19</v>
      </c>
    </row>
    <row r="12" spans="2:18" ht="18.95" customHeight="1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27"/>
      <c r="H12" s="128"/>
      <c r="I12" s="4"/>
      <c r="J12" s="29"/>
      <c r="K12" s="4"/>
      <c r="L12" s="4"/>
      <c r="M12" s="4"/>
      <c r="N12" s="4"/>
      <c r="O12" s="33"/>
    </row>
    <row r="13" spans="2:18" ht="18.95" customHeight="1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19</v>
      </c>
      <c r="G13" s="127"/>
      <c r="H13" s="128"/>
      <c r="I13" s="4"/>
      <c r="J13" s="29"/>
      <c r="K13" s="4"/>
      <c r="L13" s="4"/>
      <c r="M13" s="4"/>
      <c r="N13" s="4"/>
      <c r="O13" s="33"/>
    </row>
    <row r="14" spans="2:18" ht="18.95" customHeight="1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19</v>
      </c>
      <c r="G14" s="127"/>
      <c r="H14" s="128"/>
      <c r="I14" s="4"/>
      <c r="J14" s="29"/>
      <c r="K14" s="4"/>
      <c r="L14" s="4"/>
      <c r="M14" s="4"/>
      <c r="N14" s="4"/>
      <c r="O14" s="33"/>
    </row>
    <row r="15" spans="2:18" ht="18.95" customHeight="1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27"/>
      <c r="H15" s="128"/>
      <c r="I15" s="4"/>
      <c r="J15" s="29"/>
      <c r="K15" s="4"/>
      <c r="L15" s="4"/>
      <c r="M15" s="4"/>
      <c r="N15" s="4"/>
      <c r="O15" s="33"/>
    </row>
    <row r="16" spans="2:18" ht="18.95" customHeight="1">
      <c r="B16" s="39">
        <v>0.33333333333333331</v>
      </c>
      <c r="C16" s="82">
        <v>4542619</v>
      </c>
      <c r="D16" s="40">
        <f>+C16-C8</f>
        <v>1738</v>
      </c>
      <c r="E16" s="92">
        <f>+D16*1000/14/3600</f>
        <v>34.484126984126988</v>
      </c>
      <c r="F16" s="41"/>
      <c r="G16" s="140" t="s">
        <v>19</v>
      </c>
      <c r="H16" s="141"/>
      <c r="I16" s="4"/>
      <c r="J16" s="29"/>
      <c r="K16" s="4"/>
      <c r="L16" s="4"/>
      <c r="M16" s="4"/>
      <c r="N16" s="4"/>
      <c r="O16" s="33"/>
    </row>
    <row r="17" spans="2:15" ht="18.95" customHeight="1">
      <c r="B17" s="30">
        <v>0.375</v>
      </c>
      <c r="C17" s="5">
        <v>0</v>
      </c>
      <c r="D17" s="31">
        <v>0</v>
      </c>
      <c r="E17" s="31">
        <v>0</v>
      </c>
      <c r="F17" s="10"/>
      <c r="G17" s="127"/>
      <c r="H17" s="128"/>
      <c r="I17" s="4"/>
      <c r="J17" s="29"/>
      <c r="K17" s="4"/>
      <c r="L17" s="4"/>
      <c r="M17" s="4"/>
      <c r="N17" s="4"/>
      <c r="O17" s="33"/>
    </row>
    <row r="18" spans="2:15" ht="18.95" customHeight="1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27"/>
      <c r="H18" s="128"/>
      <c r="I18" s="4"/>
      <c r="J18" s="29"/>
      <c r="K18" s="4"/>
      <c r="L18" s="4"/>
      <c r="M18" s="4"/>
      <c r="N18" s="4"/>
      <c r="O18" s="33"/>
    </row>
    <row r="19" spans="2:15" ht="18.95" customHeight="1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27"/>
      <c r="H19" s="128"/>
      <c r="I19" s="4"/>
      <c r="J19" s="29"/>
      <c r="K19" s="4"/>
      <c r="L19" s="4"/>
      <c r="M19" s="4"/>
      <c r="N19" s="4"/>
      <c r="O19" s="33"/>
    </row>
    <row r="20" spans="2:15" ht="18.95" customHeight="1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27"/>
      <c r="H20" s="128"/>
      <c r="I20" s="4"/>
      <c r="J20" s="29"/>
      <c r="K20" s="4"/>
      <c r="L20" s="4"/>
      <c r="M20" s="4"/>
      <c r="N20" s="4"/>
      <c r="O20" s="33"/>
    </row>
    <row r="21" spans="2:15" ht="18.95" customHeight="1">
      <c r="B21" s="39">
        <v>0.54166666666666663</v>
      </c>
      <c r="C21" s="82">
        <v>4543235</v>
      </c>
      <c r="D21" s="40">
        <f>+C21-C16</f>
        <v>616</v>
      </c>
      <c r="E21" s="92">
        <f>+D21*1000/5/3600</f>
        <v>34.222222222222221</v>
      </c>
      <c r="F21" s="41"/>
      <c r="G21" s="140" t="s">
        <v>19</v>
      </c>
      <c r="H21" s="141"/>
      <c r="I21" s="4"/>
      <c r="J21" s="29"/>
      <c r="K21" s="4"/>
      <c r="L21" s="4"/>
      <c r="M21" s="4"/>
      <c r="N21" s="4"/>
      <c r="O21" s="33"/>
    </row>
    <row r="22" spans="2:15" ht="18.95" customHeight="1">
      <c r="B22" s="30">
        <v>0.58333333333333337</v>
      </c>
      <c r="C22" s="5">
        <v>0</v>
      </c>
      <c r="D22" s="31">
        <v>0</v>
      </c>
      <c r="E22" s="31">
        <v>0</v>
      </c>
      <c r="F22" s="11"/>
      <c r="G22" s="127"/>
      <c r="H22" s="128"/>
      <c r="I22" s="4"/>
      <c r="J22" s="29"/>
      <c r="K22" s="4"/>
      <c r="L22" s="4"/>
      <c r="M22" s="4"/>
      <c r="N22" s="4"/>
      <c r="O22" s="34"/>
    </row>
    <row r="23" spans="2:15" ht="18.95" customHeight="1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27"/>
      <c r="H23" s="128"/>
      <c r="I23" s="4"/>
      <c r="J23" s="29"/>
      <c r="K23" s="4"/>
      <c r="L23" s="4"/>
      <c r="M23" s="4"/>
      <c r="N23" s="4"/>
      <c r="O23" s="34"/>
    </row>
    <row r="24" spans="2:15" ht="18.95" customHeight="1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27"/>
      <c r="H24" s="128"/>
      <c r="I24" s="4"/>
      <c r="J24" s="29"/>
      <c r="K24" s="4"/>
      <c r="L24" s="4"/>
      <c r="M24" s="4"/>
      <c r="N24" s="4"/>
      <c r="O24" s="34"/>
    </row>
    <row r="25" spans="2:15" ht="18.95" customHeight="1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27"/>
      <c r="H25" s="128"/>
      <c r="I25" s="4"/>
      <c r="J25" s="29"/>
      <c r="K25" s="4"/>
      <c r="L25" s="4"/>
      <c r="M25" s="4"/>
      <c r="N25" s="4"/>
      <c r="O25" s="34"/>
    </row>
    <row r="26" spans="2:15" ht="18.95" customHeight="1">
      <c r="B26" s="39">
        <v>0.75</v>
      </c>
      <c r="C26" s="82">
        <v>4543838</v>
      </c>
      <c r="D26" s="40">
        <f>+C26-C21</f>
        <v>603</v>
      </c>
      <c r="E26" s="92">
        <f>+D26*1000/5/3600</f>
        <v>33.5</v>
      </c>
      <c r="F26" s="41"/>
      <c r="G26" s="140" t="s">
        <v>19</v>
      </c>
      <c r="H26" s="141"/>
      <c r="I26" s="4"/>
      <c r="J26" s="29"/>
      <c r="K26" s="4"/>
      <c r="L26" s="4"/>
      <c r="M26" s="4"/>
      <c r="N26" s="4"/>
      <c r="O26" s="33"/>
    </row>
    <row r="27" spans="2:15" ht="18.95" customHeight="1">
      <c r="B27" s="30">
        <v>0.79166666666666663</v>
      </c>
      <c r="C27" s="5">
        <v>0</v>
      </c>
      <c r="D27" s="31">
        <v>0</v>
      </c>
      <c r="E27" s="31">
        <v>0</v>
      </c>
      <c r="F27" s="11"/>
      <c r="G27" s="127"/>
      <c r="H27" s="128"/>
      <c r="I27" s="4"/>
      <c r="J27" s="29"/>
      <c r="K27" s="4"/>
      <c r="L27" s="4"/>
      <c r="M27" s="4"/>
      <c r="N27" s="4"/>
      <c r="O27" s="34"/>
    </row>
    <row r="28" spans="2:15" ht="18.95" customHeight="1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27"/>
      <c r="H28" s="128"/>
      <c r="I28" s="4"/>
      <c r="J28" s="29"/>
      <c r="K28" s="4"/>
      <c r="L28" s="4"/>
      <c r="M28" s="4"/>
      <c r="N28" s="4"/>
      <c r="O28" s="34"/>
    </row>
    <row r="29" spans="2:15" ht="18.95" customHeight="1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27"/>
      <c r="H29" s="128"/>
      <c r="I29" s="4"/>
      <c r="J29" s="29"/>
      <c r="K29" s="4"/>
      <c r="L29" s="4"/>
      <c r="M29" s="4"/>
      <c r="N29" s="4"/>
      <c r="O29" s="34"/>
    </row>
    <row r="30" spans="2:15" ht="18.95" customHeight="1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27"/>
      <c r="H30" s="128"/>
      <c r="I30" s="4"/>
      <c r="J30" s="29"/>
      <c r="K30" s="4"/>
      <c r="L30" s="4"/>
      <c r="M30" s="4"/>
      <c r="N30" s="4"/>
      <c r="O30" s="34"/>
    </row>
    <row r="31" spans="2:15" ht="18.95" customHeight="1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27"/>
      <c r="H31" s="128"/>
      <c r="I31" s="4"/>
      <c r="J31" s="29"/>
      <c r="K31" s="4"/>
      <c r="L31" s="4"/>
      <c r="M31" s="4"/>
      <c r="N31" s="4"/>
      <c r="O31" s="34"/>
    </row>
    <row r="32" spans="2:15" ht="18.95" customHeight="1" thickBot="1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29"/>
      <c r="H32" s="130"/>
      <c r="I32" s="4"/>
      <c r="J32" s="29"/>
      <c r="K32" s="4"/>
      <c r="L32" s="4"/>
      <c r="M32" s="4"/>
      <c r="N32" s="4"/>
      <c r="O32" s="34"/>
    </row>
    <row r="33" spans="2:15" ht="18.95" customHeight="1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8.95" customHeight="1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8.95" customHeight="1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8.95" customHeight="1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8.95" customHeight="1">
      <c r="B37" s="37"/>
      <c r="C37" s="34"/>
      <c r="D37" s="34"/>
      <c r="E37" s="34"/>
      <c r="F37" s="34"/>
      <c r="G37" s="34"/>
      <c r="H37" s="34" t="s">
        <v>38</v>
      </c>
      <c r="I37" s="34"/>
      <c r="J37" s="34"/>
      <c r="K37" s="34"/>
      <c r="L37" s="34"/>
      <c r="M37" s="34"/>
      <c r="N37" s="4"/>
      <c r="O37" s="34"/>
    </row>
    <row r="38" spans="2:15" ht="18.95" customHeight="1">
      <c r="B38" s="37"/>
      <c r="N38" s="4"/>
    </row>
    <row r="39" spans="2:15" ht="18.95" customHeight="1">
      <c r="B39" s="37"/>
      <c r="N39" s="4"/>
    </row>
    <row r="40" spans="2:15" ht="18.95" customHeight="1">
      <c r="B40" s="37"/>
      <c r="N40" s="4"/>
    </row>
    <row r="41" spans="2:15" ht="18.95" customHeight="1">
      <c r="B41" s="37"/>
      <c r="N41" s="4"/>
    </row>
    <row r="42" spans="2:15" ht="18.95" customHeight="1">
      <c r="B42" s="37"/>
      <c r="N42" s="4"/>
    </row>
    <row r="43" spans="2:15" ht="18.95" customHeight="1">
      <c r="B43" s="37"/>
      <c r="N43" s="4"/>
    </row>
  </sheetData>
  <sheetProtection selectLockedCells="1"/>
  <mergeCells count="29">
    <mergeCell ref="G28:H28"/>
    <mergeCell ref="G29:H29"/>
    <mergeCell ref="G30:H30"/>
    <mergeCell ref="G31:H31"/>
    <mergeCell ref="G32:H32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</mergeCells>
  <conditionalFormatting sqref="N9:N32">
    <cfRule type="cellIs" dxfId="11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Hoja21"/>
  <dimension ref="B1:R43"/>
  <sheetViews>
    <sheetView showGridLines="0" showWhiteSpace="0" topLeftCell="A4" zoomScale="70" zoomScaleNormal="70" zoomScalePageLayoutView="70" workbookViewId="0">
      <selection activeCell="C8" sqref="C8"/>
    </sheetView>
  </sheetViews>
  <sheetFormatPr defaultColWidth="11.42578125" defaultRowHeight="14.45"/>
  <cols>
    <col min="1" max="1" width="1.28515625" customWidth="1"/>
    <col min="2" max="2" width="25.85546875" bestFit="1" customWidth="1"/>
    <col min="3" max="5" width="18.7109375" customWidth="1"/>
    <col min="6" max="6" width="93.5703125" customWidth="1"/>
    <col min="7" max="7" width="10.7109375" customWidth="1"/>
    <col min="8" max="8" width="14.42578125" customWidth="1"/>
    <col min="9" max="9" width="10.7109375" customWidth="1"/>
    <col min="10" max="10" width="2.7109375" customWidth="1"/>
    <col min="11" max="11" width="10.7109375" customWidth="1"/>
    <col min="12" max="12" width="14.5703125" customWidth="1"/>
    <col min="13" max="13" width="10.7109375" customWidth="1"/>
    <col min="14" max="14" width="18" customWidth="1"/>
    <col min="15" max="15" width="68.7109375" customWidth="1"/>
  </cols>
  <sheetData>
    <row r="1" spans="2:18" ht="15" customHeight="1" thickBot="1">
      <c r="C1" t="s">
        <v>19</v>
      </c>
    </row>
    <row r="2" spans="2:18" ht="18.75" customHeight="1">
      <c r="B2" s="123"/>
      <c r="C2" s="124"/>
      <c r="D2" s="131" t="s">
        <v>30</v>
      </c>
      <c r="E2" s="132"/>
      <c r="F2" s="132"/>
      <c r="G2" s="132"/>
      <c r="H2" s="133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>
      <c r="B3" s="125"/>
      <c r="C3" s="126"/>
      <c r="D3" s="134"/>
      <c r="E3" s="135"/>
      <c r="F3" s="135"/>
      <c r="G3" s="135"/>
      <c r="H3" s="136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>
      <c r="B5" s="17" t="s">
        <v>5</v>
      </c>
      <c r="C5" s="18" t="s">
        <v>6</v>
      </c>
      <c r="D5" s="137" t="s">
        <v>31</v>
      </c>
      <c r="E5" s="138"/>
      <c r="F5" s="138"/>
      <c r="G5" s="138"/>
      <c r="H5" s="139"/>
      <c r="I5" s="19"/>
      <c r="J5" s="19"/>
      <c r="K5" s="19"/>
      <c r="L5" s="19"/>
      <c r="M5" s="19"/>
      <c r="N5" s="16"/>
      <c r="O5" s="16"/>
      <c r="P5" s="1"/>
    </row>
    <row r="6" spans="2:18" ht="6" customHeight="1" thickBot="1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>
      <c r="B7" s="21" t="s">
        <v>58</v>
      </c>
      <c r="C7" s="22" t="s">
        <v>33</v>
      </c>
      <c r="D7" s="23" t="s">
        <v>34</v>
      </c>
      <c r="E7" s="24" t="s">
        <v>15</v>
      </c>
      <c r="F7" s="25" t="s">
        <v>35</v>
      </c>
      <c r="G7" s="119" t="s">
        <v>36</v>
      </c>
      <c r="H7" s="120"/>
      <c r="I7" s="26"/>
      <c r="J7" s="26"/>
      <c r="K7" s="4"/>
      <c r="L7" s="26"/>
      <c r="M7" s="26"/>
      <c r="N7" s="26"/>
      <c r="O7" s="26"/>
      <c r="P7" s="2"/>
    </row>
    <row r="8" spans="2:18" ht="15" customHeight="1">
      <c r="B8" s="27" t="s">
        <v>37</v>
      </c>
      <c r="C8" s="38">
        <f>+'Día 20'!C26</f>
        <v>4543838</v>
      </c>
      <c r="D8" s="28" t="s">
        <v>19</v>
      </c>
      <c r="E8" s="28"/>
      <c r="F8" s="8" t="s">
        <v>19</v>
      </c>
      <c r="G8" s="121"/>
      <c r="H8" s="122"/>
      <c r="I8" s="29"/>
      <c r="J8" s="29"/>
      <c r="K8" s="4"/>
      <c r="L8" s="4"/>
      <c r="M8" s="4"/>
      <c r="N8" s="7"/>
      <c r="O8" s="7"/>
    </row>
    <row r="9" spans="2:18" ht="18.95" customHeight="1">
      <c r="B9" s="30">
        <v>4.1666666666666664E-2</v>
      </c>
      <c r="C9" s="5">
        <v>0</v>
      </c>
      <c r="D9" s="31" t="s">
        <v>19</v>
      </c>
      <c r="E9" s="31" t="s">
        <v>19</v>
      </c>
      <c r="F9" s="9" t="s">
        <v>19</v>
      </c>
      <c r="G9" s="127"/>
      <c r="H9" s="128"/>
      <c r="I9" s="4"/>
      <c r="J9" s="29"/>
      <c r="K9" s="4"/>
      <c r="L9" s="4"/>
      <c r="M9" s="4"/>
      <c r="N9" s="4"/>
      <c r="O9" s="32"/>
      <c r="P9" s="3" t="s">
        <v>19</v>
      </c>
    </row>
    <row r="10" spans="2:18" ht="18.95" customHeight="1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27"/>
      <c r="H10" s="128"/>
      <c r="I10" s="4"/>
      <c r="J10" s="29"/>
      <c r="K10" s="4"/>
      <c r="L10" s="4"/>
      <c r="M10" s="4"/>
      <c r="N10" s="4"/>
      <c r="O10" s="33"/>
    </row>
    <row r="11" spans="2:18" ht="18.95" customHeight="1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27"/>
      <c r="H11" s="128"/>
      <c r="I11" s="4"/>
      <c r="J11" s="29"/>
      <c r="K11" s="4"/>
      <c r="L11" s="4"/>
      <c r="M11" s="4"/>
      <c r="N11" s="4"/>
      <c r="O11" s="33"/>
      <c r="R11" t="s">
        <v>19</v>
      </c>
    </row>
    <row r="12" spans="2:18" ht="18.95" customHeight="1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27"/>
      <c r="H12" s="128"/>
      <c r="I12" s="4"/>
      <c r="J12" s="29"/>
      <c r="K12" s="4"/>
      <c r="L12" s="4"/>
      <c r="M12" s="4"/>
      <c r="N12" s="4"/>
      <c r="O12" s="33"/>
    </row>
    <row r="13" spans="2:18" ht="18.95" customHeight="1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19</v>
      </c>
      <c r="G13" s="127"/>
      <c r="H13" s="128"/>
      <c r="I13" s="4"/>
      <c r="J13" s="29"/>
      <c r="K13" s="4"/>
      <c r="L13" s="4"/>
      <c r="M13" s="4"/>
      <c r="N13" s="4"/>
      <c r="O13" s="33"/>
    </row>
    <row r="14" spans="2:18" ht="18.95" customHeight="1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19</v>
      </c>
      <c r="G14" s="127"/>
      <c r="H14" s="128"/>
      <c r="I14" s="4"/>
      <c r="J14" s="29"/>
      <c r="K14" s="4"/>
      <c r="L14" s="4"/>
      <c r="M14" s="4"/>
      <c r="N14" s="4"/>
      <c r="O14" s="33"/>
    </row>
    <row r="15" spans="2:18" ht="18.95" customHeight="1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27"/>
      <c r="H15" s="128"/>
      <c r="I15" s="4"/>
      <c r="J15" s="29"/>
      <c r="K15" s="4"/>
      <c r="L15" s="4"/>
      <c r="M15" s="4"/>
      <c r="N15" s="4"/>
      <c r="O15" s="33"/>
    </row>
    <row r="16" spans="2:18" ht="18.95" customHeight="1">
      <c r="B16" s="39">
        <v>0.33333333333333331</v>
      </c>
      <c r="C16" s="82">
        <v>4545549</v>
      </c>
      <c r="D16" s="40">
        <f>+C16-C8</f>
        <v>1711</v>
      </c>
      <c r="E16" s="92">
        <f>+D16*1000/14/3600</f>
        <v>33.948412698412696</v>
      </c>
      <c r="F16" s="41"/>
      <c r="G16" s="140" t="s">
        <v>19</v>
      </c>
      <c r="H16" s="141"/>
      <c r="I16" s="4"/>
      <c r="J16" s="29"/>
      <c r="K16" s="4"/>
      <c r="L16" s="4"/>
      <c r="M16" s="4"/>
      <c r="N16" s="4"/>
      <c r="O16" s="33"/>
    </row>
    <row r="17" spans="2:15" ht="18.95" customHeight="1">
      <c r="B17" s="30">
        <v>0.375</v>
      </c>
      <c r="C17" s="5">
        <v>0</v>
      </c>
      <c r="D17" s="31">
        <v>0</v>
      </c>
      <c r="E17" s="31">
        <v>0</v>
      </c>
      <c r="F17" s="10"/>
      <c r="G17" s="127"/>
      <c r="H17" s="128"/>
      <c r="I17" s="4"/>
      <c r="J17" s="29"/>
      <c r="K17" s="4"/>
      <c r="L17" s="4"/>
      <c r="M17" s="4"/>
      <c r="N17" s="4"/>
      <c r="O17" s="33"/>
    </row>
    <row r="18" spans="2:15" ht="18.95" customHeight="1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27"/>
      <c r="H18" s="128"/>
      <c r="I18" s="4"/>
      <c r="J18" s="29"/>
      <c r="K18" s="4"/>
      <c r="L18" s="4"/>
      <c r="M18" s="4"/>
      <c r="N18" s="4"/>
      <c r="O18" s="33"/>
    </row>
    <row r="19" spans="2:15" ht="18.95" customHeight="1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27"/>
      <c r="H19" s="128"/>
      <c r="I19" s="4"/>
      <c r="J19" s="29"/>
      <c r="K19" s="4"/>
      <c r="L19" s="4"/>
      <c r="M19" s="4"/>
      <c r="N19" s="4"/>
      <c r="O19" s="33"/>
    </row>
    <row r="20" spans="2:15" ht="18.95" customHeight="1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27"/>
      <c r="H20" s="128"/>
      <c r="I20" s="4"/>
      <c r="J20" s="29"/>
      <c r="K20" s="4"/>
      <c r="L20" s="4"/>
      <c r="M20" s="4"/>
      <c r="N20" s="4"/>
      <c r="O20" s="33"/>
    </row>
    <row r="21" spans="2:15" ht="18.95" customHeight="1">
      <c r="B21" s="39">
        <v>0.54166666666666663</v>
      </c>
      <c r="C21" s="82">
        <v>4546157</v>
      </c>
      <c r="D21" s="40">
        <f>+C21-C16</f>
        <v>608</v>
      </c>
      <c r="E21" s="92">
        <f>+D21*1000/5/3600</f>
        <v>33.777777777777779</v>
      </c>
      <c r="F21" s="41"/>
      <c r="G21" s="140" t="s">
        <v>19</v>
      </c>
      <c r="H21" s="141"/>
      <c r="I21" s="4"/>
      <c r="J21" s="29"/>
      <c r="K21" s="4"/>
      <c r="L21" s="4"/>
      <c r="M21" s="4"/>
      <c r="N21" s="4"/>
      <c r="O21" s="33"/>
    </row>
    <row r="22" spans="2:15" ht="18.95" customHeight="1">
      <c r="B22" s="30">
        <v>0.58333333333333337</v>
      </c>
      <c r="C22" s="5">
        <v>0</v>
      </c>
      <c r="D22" s="31">
        <v>0</v>
      </c>
      <c r="E22" s="31">
        <v>0</v>
      </c>
      <c r="F22" s="11"/>
      <c r="G22" s="127"/>
      <c r="H22" s="128"/>
      <c r="I22" s="4"/>
      <c r="J22" s="29"/>
      <c r="K22" s="4"/>
      <c r="L22" s="4"/>
      <c r="M22" s="4"/>
      <c r="N22" s="4"/>
      <c r="O22" s="34"/>
    </row>
    <row r="23" spans="2:15" ht="18.95" customHeight="1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27"/>
      <c r="H23" s="128"/>
      <c r="I23" s="4"/>
      <c r="J23" s="29"/>
      <c r="K23" s="4"/>
      <c r="L23" s="4"/>
      <c r="M23" s="4"/>
      <c r="N23" s="4"/>
      <c r="O23" s="34"/>
    </row>
    <row r="24" spans="2:15" ht="18.95" customHeight="1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27"/>
      <c r="H24" s="128"/>
      <c r="I24" s="4"/>
      <c r="J24" s="29"/>
      <c r="K24" s="4"/>
      <c r="L24" s="4"/>
      <c r="M24" s="4"/>
      <c r="N24" s="4"/>
      <c r="O24" s="34"/>
    </row>
    <row r="25" spans="2:15" ht="18.95" customHeight="1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27"/>
      <c r="H25" s="128"/>
      <c r="I25" s="4"/>
      <c r="J25" s="29"/>
      <c r="K25" s="4"/>
      <c r="L25" s="4"/>
      <c r="M25" s="4"/>
      <c r="N25" s="4"/>
      <c r="O25" s="34"/>
    </row>
    <row r="26" spans="2:15" ht="18.95" customHeight="1">
      <c r="B26" s="39">
        <v>0.75</v>
      </c>
      <c r="C26" s="82">
        <v>4546757</v>
      </c>
      <c r="D26" s="40">
        <f>+C26-C21</f>
        <v>600</v>
      </c>
      <c r="E26" s="92">
        <f>+D26*1000/5/3600</f>
        <v>33.333333333333336</v>
      </c>
      <c r="F26" s="41"/>
      <c r="G26" s="140" t="s">
        <v>19</v>
      </c>
      <c r="H26" s="141"/>
      <c r="I26" s="4"/>
      <c r="J26" s="29"/>
      <c r="K26" s="4"/>
      <c r="L26" s="4"/>
      <c r="M26" s="4"/>
      <c r="N26" s="4"/>
      <c r="O26" s="33"/>
    </row>
    <row r="27" spans="2:15" ht="18.95" customHeight="1">
      <c r="B27" s="30">
        <v>0.79166666666666663</v>
      </c>
      <c r="C27" s="5">
        <v>0</v>
      </c>
      <c r="D27" s="31">
        <v>0</v>
      </c>
      <c r="E27" s="31">
        <v>0</v>
      </c>
      <c r="F27" s="11"/>
      <c r="G27" s="127"/>
      <c r="H27" s="128"/>
      <c r="I27" s="4"/>
      <c r="J27" s="29"/>
      <c r="K27" s="4"/>
      <c r="L27" s="4"/>
      <c r="M27" s="4"/>
      <c r="N27" s="4"/>
      <c r="O27" s="34"/>
    </row>
    <row r="28" spans="2:15" ht="18.95" customHeight="1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27"/>
      <c r="H28" s="128"/>
      <c r="I28" s="4"/>
      <c r="J28" s="29"/>
      <c r="K28" s="4"/>
      <c r="L28" s="4"/>
      <c r="M28" s="4"/>
      <c r="N28" s="4"/>
      <c r="O28" s="34"/>
    </row>
    <row r="29" spans="2:15" ht="18.95" customHeight="1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27"/>
      <c r="H29" s="128"/>
      <c r="I29" s="4"/>
      <c r="J29" s="29"/>
      <c r="K29" s="4"/>
      <c r="L29" s="4"/>
      <c r="M29" s="4"/>
      <c r="N29" s="4"/>
      <c r="O29" s="34"/>
    </row>
    <row r="30" spans="2:15" ht="18.95" customHeight="1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27"/>
      <c r="H30" s="128"/>
      <c r="I30" s="4"/>
      <c r="J30" s="29"/>
      <c r="K30" s="4"/>
      <c r="L30" s="4"/>
      <c r="M30" s="4"/>
      <c r="N30" s="4"/>
      <c r="O30" s="34"/>
    </row>
    <row r="31" spans="2:15" ht="18.95" customHeight="1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27"/>
      <c r="H31" s="128"/>
      <c r="I31" s="4"/>
      <c r="J31" s="29"/>
      <c r="K31" s="4"/>
      <c r="L31" s="4"/>
      <c r="M31" s="4"/>
      <c r="N31" s="4"/>
      <c r="O31" s="34"/>
    </row>
    <row r="32" spans="2:15" ht="18.95" customHeight="1" thickBot="1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29"/>
      <c r="H32" s="130"/>
      <c r="I32" s="4"/>
      <c r="J32" s="29"/>
      <c r="K32" s="4"/>
      <c r="L32" s="4"/>
      <c r="M32" s="4"/>
      <c r="N32" s="4"/>
      <c r="O32" s="34"/>
    </row>
    <row r="33" spans="2:15" ht="18.95" customHeight="1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8.95" customHeight="1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8.95" customHeight="1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8.95" customHeight="1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8.95" customHeight="1">
      <c r="B37" s="37"/>
      <c r="C37" s="34"/>
      <c r="D37" s="34"/>
      <c r="E37" s="34"/>
      <c r="F37" s="34"/>
      <c r="G37" s="34"/>
      <c r="H37" s="34" t="s">
        <v>38</v>
      </c>
      <c r="I37" s="34"/>
      <c r="J37" s="34"/>
      <c r="K37" s="34"/>
      <c r="L37" s="34"/>
      <c r="M37" s="34"/>
      <c r="N37" s="4"/>
      <c r="O37" s="34"/>
    </row>
    <row r="38" spans="2:15" ht="18.95" customHeight="1">
      <c r="B38" s="37"/>
      <c r="N38" s="4"/>
    </row>
    <row r="39" spans="2:15" ht="18.95" customHeight="1">
      <c r="B39" s="37"/>
      <c r="N39" s="4"/>
    </row>
    <row r="40" spans="2:15" ht="18.95" customHeight="1">
      <c r="B40" s="37"/>
      <c r="N40" s="4"/>
    </row>
    <row r="41" spans="2:15" ht="18.95" customHeight="1">
      <c r="B41" s="37"/>
      <c r="N41" s="4"/>
    </row>
    <row r="42" spans="2:15" ht="18.95" customHeight="1">
      <c r="B42" s="37"/>
      <c r="N42" s="4"/>
    </row>
    <row r="43" spans="2:15" ht="18.95" customHeight="1">
      <c r="B43" s="37"/>
      <c r="N43" s="4"/>
    </row>
  </sheetData>
  <sheetProtection selectLockedCells="1"/>
  <mergeCells count="29">
    <mergeCell ref="G28:H28"/>
    <mergeCell ref="G29:H29"/>
    <mergeCell ref="G30:H30"/>
    <mergeCell ref="G31:H31"/>
    <mergeCell ref="G32:H32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</mergeCells>
  <conditionalFormatting sqref="N9:N32">
    <cfRule type="cellIs" dxfId="10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Hoja22"/>
  <dimension ref="B1:R43"/>
  <sheetViews>
    <sheetView showGridLines="0" showWhiteSpace="0" topLeftCell="A4" zoomScale="70" zoomScaleNormal="70" zoomScalePageLayoutView="70" workbookViewId="0">
      <selection activeCell="C8" sqref="C8"/>
    </sheetView>
  </sheetViews>
  <sheetFormatPr defaultColWidth="11.42578125" defaultRowHeight="14.45"/>
  <cols>
    <col min="1" max="1" width="1.28515625" customWidth="1"/>
    <col min="2" max="2" width="25.85546875" bestFit="1" customWidth="1"/>
    <col min="3" max="5" width="18.7109375" customWidth="1"/>
    <col min="6" max="6" width="93.5703125" customWidth="1"/>
    <col min="7" max="7" width="10.7109375" customWidth="1"/>
    <col min="8" max="8" width="14.42578125" customWidth="1"/>
    <col min="9" max="9" width="10.7109375" customWidth="1"/>
    <col min="10" max="10" width="2.7109375" customWidth="1"/>
    <col min="11" max="11" width="10.7109375" customWidth="1"/>
    <col min="12" max="12" width="14.5703125" customWidth="1"/>
    <col min="13" max="13" width="10.7109375" customWidth="1"/>
    <col min="14" max="14" width="18" customWidth="1"/>
    <col min="15" max="15" width="68.7109375" customWidth="1"/>
  </cols>
  <sheetData>
    <row r="1" spans="2:18" ht="15" customHeight="1" thickBot="1">
      <c r="C1" t="s">
        <v>19</v>
      </c>
    </row>
    <row r="2" spans="2:18" ht="18.75" customHeight="1">
      <c r="B2" s="123"/>
      <c r="C2" s="124"/>
      <c r="D2" s="131" t="s">
        <v>30</v>
      </c>
      <c r="E2" s="132"/>
      <c r="F2" s="132"/>
      <c r="G2" s="132"/>
      <c r="H2" s="133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>
      <c r="B3" s="125"/>
      <c r="C3" s="126"/>
      <c r="D3" s="134"/>
      <c r="E3" s="135"/>
      <c r="F3" s="135"/>
      <c r="G3" s="135"/>
      <c r="H3" s="136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>
      <c r="B5" s="17" t="s">
        <v>5</v>
      </c>
      <c r="C5" s="18" t="s">
        <v>6</v>
      </c>
      <c r="D5" s="137" t="s">
        <v>31</v>
      </c>
      <c r="E5" s="138"/>
      <c r="F5" s="138"/>
      <c r="G5" s="138"/>
      <c r="H5" s="139"/>
      <c r="I5" s="19"/>
      <c r="J5" s="19"/>
      <c r="K5" s="19"/>
      <c r="L5" s="19"/>
      <c r="M5" s="19"/>
      <c r="N5" s="16"/>
      <c r="O5" s="16"/>
      <c r="P5" s="1"/>
    </row>
    <row r="6" spans="2:18" ht="6" customHeight="1" thickBot="1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>
      <c r="B7" s="21" t="s">
        <v>59</v>
      </c>
      <c r="C7" s="22" t="s">
        <v>33</v>
      </c>
      <c r="D7" s="23" t="s">
        <v>34</v>
      </c>
      <c r="E7" s="24" t="s">
        <v>15</v>
      </c>
      <c r="F7" s="25" t="s">
        <v>35</v>
      </c>
      <c r="G7" s="119" t="s">
        <v>36</v>
      </c>
      <c r="H7" s="120"/>
      <c r="I7" s="26"/>
      <c r="J7" s="26"/>
      <c r="K7" s="4"/>
      <c r="L7" s="26"/>
      <c r="M7" s="26"/>
      <c r="N7" s="26"/>
      <c r="O7" s="26"/>
      <c r="P7" s="2"/>
    </row>
    <row r="8" spans="2:18" ht="15" customHeight="1">
      <c r="B8" s="27" t="s">
        <v>37</v>
      </c>
      <c r="C8" s="38">
        <f>+'Día 21'!C26</f>
        <v>4546757</v>
      </c>
      <c r="D8" s="28" t="s">
        <v>19</v>
      </c>
      <c r="E8" s="28"/>
      <c r="F8" s="8" t="s">
        <v>19</v>
      </c>
      <c r="G8" s="121"/>
      <c r="H8" s="122"/>
      <c r="I8" s="29"/>
      <c r="J8" s="29"/>
      <c r="K8" s="4"/>
      <c r="L8" s="4"/>
      <c r="M8" s="4"/>
      <c r="N8" s="7"/>
      <c r="O8" s="7"/>
    </row>
    <row r="9" spans="2:18" ht="18.95" customHeight="1">
      <c r="B9" s="30">
        <v>4.1666666666666664E-2</v>
      </c>
      <c r="C9" s="5">
        <v>0</v>
      </c>
      <c r="D9" s="31" t="s">
        <v>19</v>
      </c>
      <c r="E9" s="31" t="s">
        <v>19</v>
      </c>
      <c r="F9" s="9" t="s">
        <v>19</v>
      </c>
      <c r="G9" s="127"/>
      <c r="H9" s="128"/>
      <c r="I9" s="4"/>
      <c r="J9" s="29"/>
      <c r="K9" s="4"/>
      <c r="L9" s="4"/>
      <c r="M9" s="4"/>
      <c r="N9" s="4"/>
      <c r="O9" s="32"/>
      <c r="P9" s="3" t="s">
        <v>19</v>
      </c>
    </row>
    <row r="10" spans="2:18" ht="18.95" customHeight="1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27"/>
      <c r="H10" s="128"/>
      <c r="I10" s="4"/>
      <c r="J10" s="29"/>
      <c r="K10" s="4"/>
      <c r="L10" s="4"/>
      <c r="M10" s="4"/>
      <c r="N10" s="4"/>
      <c r="O10" s="33"/>
    </row>
    <row r="11" spans="2:18" ht="18.95" customHeight="1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27"/>
      <c r="H11" s="128"/>
      <c r="I11" s="4"/>
      <c r="J11" s="29"/>
      <c r="K11" s="4"/>
      <c r="L11" s="4"/>
      <c r="M11" s="4"/>
      <c r="N11" s="4"/>
      <c r="O11" s="33"/>
      <c r="R11" t="s">
        <v>19</v>
      </c>
    </row>
    <row r="12" spans="2:18" ht="18.95" customHeight="1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27"/>
      <c r="H12" s="128"/>
      <c r="I12" s="4"/>
      <c r="J12" s="29"/>
      <c r="K12" s="4"/>
      <c r="L12" s="4"/>
      <c r="M12" s="4"/>
      <c r="N12" s="4"/>
      <c r="O12" s="33"/>
    </row>
    <row r="13" spans="2:18" ht="18.95" customHeight="1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19</v>
      </c>
      <c r="G13" s="127"/>
      <c r="H13" s="128"/>
      <c r="I13" s="4"/>
      <c r="J13" s="29"/>
      <c r="K13" s="4"/>
      <c r="L13" s="4"/>
      <c r="M13" s="4"/>
      <c r="N13" s="4"/>
      <c r="O13" s="33"/>
    </row>
    <row r="14" spans="2:18" ht="18.95" customHeight="1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19</v>
      </c>
      <c r="G14" s="127"/>
      <c r="H14" s="128"/>
      <c r="I14" s="4"/>
      <c r="J14" s="29"/>
      <c r="K14" s="4"/>
      <c r="L14" s="4"/>
      <c r="M14" s="4"/>
      <c r="N14" s="4"/>
      <c r="O14" s="33"/>
    </row>
    <row r="15" spans="2:18" ht="18.95" customHeight="1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27"/>
      <c r="H15" s="128"/>
      <c r="I15" s="4"/>
      <c r="J15" s="29"/>
      <c r="K15" s="4"/>
      <c r="L15" s="4"/>
      <c r="M15" s="4"/>
      <c r="N15" s="4"/>
      <c r="O15" s="33"/>
    </row>
    <row r="16" spans="2:18" ht="18.95" customHeight="1">
      <c r="B16" s="39">
        <v>0.33333333333333331</v>
      </c>
      <c r="C16" s="82">
        <v>4548460</v>
      </c>
      <c r="D16" s="40">
        <f>+C16-C8</f>
        <v>1703</v>
      </c>
      <c r="E16" s="92">
        <f>+D16*1000/14/3600</f>
        <v>33.789682539682538</v>
      </c>
      <c r="F16" s="41"/>
      <c r="G16" s="140" t="s">
        <v>19</v>
      </c>
      <c r="H16" s="141"/>
      <c r="I16" s="4"/>
      <c r="J16" s="29"/>
      <c r="K16" s="4"/>
      <c r="L16" s="4"/>
      <c r="M16" s="4"/>
      <c r="N16" s="4"/>
      <c r="O16" s="33"/>
    </row>
    <row r="17" spans="2:15" ht="18.95" customHeight="1">
      <c r="B17" s="30">
        <v>0.375</v>
      </c>
      <c r="C17" s="5">
        <v>0</v>
      </c>
      <c r="D17" s="31">
        <v>0</v>
      </c>
      <c r="E17" s="31">
        <v>0</v>
      </c>
      <c r="F17" s="10"/>
      <c r="G17" s="127"/>
      <c r="H17" s="128"/>
      <c r="I17" s="4"/>
      <c r="J17" s="29"/>
      <c r="K17" s="4"/>
      <c r="L17" s="4"/>
      <c r="M17" s="4"/>
      <c r="N17" s="4"/>
      <c r="O17" s="33"/>
    </row>
    <row r="18" spans="2:15" ht="18.95" customHeight="1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27"/>
      <c r="H18" s="128"/>
      <c r="I18" s="4"/>
      <c r="J18" s="29"/>
      <c r="K18" s="4"/>
      <c r="L18" s="4"/>
      <c r="M18" s="4"/>
      <c r="N18" s="4"/>
      <c r="O18" s="33"/>
    </row>
    <row r="19" spans="2:15" ht="18.95" customHeight="1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27"/>
      <c r="H19" s="128"/>
      <c r="I19" s="4"/>
      <c r="J19" s="29"/>
      <c r="K19" s="4"/>
      <c r="L19" s="4"/>
      <c r="M19" s="4"/>
      <c r="N19" s="4"/>
      <c r="O19" s="33"/>
    </row>
    <row r="20" spans="2:15" ht="18.95" customHeight="1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27"/>
      <c r="H20" s="128"/>
      <c r="I20" s="4"/>
      <c r="J20" s="29"/>
      <c r="K20" s="4"/>
      <c r="L20" s="4"/>
      <c r="M20" s="4"/>
      <c r="N20" s="4"/>
      <c r="O20" s="33"/>
    </row>
    <row r="21" spans="2:15" ht="18.95" customHeight="1">
      <c r="B21" s="39">
        <v>0.54166666666666663</v>
      </c>
      <c r="C21" s="82">
        <v>4549044</v>
      </c>
      <c r="D21" s="40">
        <f>+C21-C16</f>
        <v>584</v>
      </c>
      <c r="E21" s="92">
        <f>+D21*1000/5/3600</f>
        <v>32.444444444444443</v>
      </c>
      <c r="F21" s="41"/>
      <c r="G21" s="140" t="s">
        <v>19</v>
      </c>
      <c r="H21" s="141"/>
      <c r="I21" s="4"/>
      <c r="J21" s="29"/>
      <c r="K21" s="4"/>
      <c r="L21" s="4"/>
      <c r="M21" s="4"/>
      <c r="N21" s="4"/>
      <c r="O21" s="33"/>
    </row>
    <row r="22" spans="2:15" ht="18.95" customHeight="1">
      <c r="B22" s="30">
        <v>0.58333333333333337</v>
      </c>
      <c r="C22" s="5">
        <v>0</v>
      </c>
      <c r="D22" s="31">
        <v>0</v>
      </c>
      <c r="E22" s="31">
        <v>0</v>
      </c>
      <c r="F22" s="10"/>
      <c r="G22" s="127"/>
      <c r="H22" s="128"/>
      <c r="I22" s="4"/>
      <c r="J22" s="29"/>
      <c r="K22" s="4"/>
      <c r="L22" s="4"/>
      <c r="M22" s="4"/>
      <c r="N22" s="4"/>
      <c r="O22" s="34"/>
    </row>
    <row r="23" spans="2:15" ht="18.95" customHeight="1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27"/>
      <c r="H23" s="128"/>
      <c r="I23" s="4"/>
      <c r="J23" s="29"/>
      <c r="K23" s="4"/>
      <c r="L23" s="4"/>
      <c r="M23" s="4"/>
      <c r="N23" s="4"/>
      <c r="O23" s="34"/>
    </row>
    <row r="24" spans="2:15" ht="18.95" customHeight="1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27"/>
      <c r="H24" s="128"/>
      <c r="I24" s="4"/>
      <c r="J24" s="29"/>
      <c r="K24" s="4"/>
      <c r="L24" s="4"/>
      <c r="M24" s="4"/>
      <c r="N24" s="4"/>
      <c r="O24" s="34"/>
    </row>
    <row r="25" spans="2:15" ht="18.95" customHeight="1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27"/>
      <c r="H25" s="128"/>
      <c r="I25" s="4"/>
      <c r="J25" s="29"/>
      <c r="K25" s="4"/>
      <c r="L25" s="4"/>
      <c r="M25" s="4"/>
      <c r="N25" s="4"/>
      <c r="O25" s="34"/>
    </row>
    <row r="26" spans="2:15" ht="18.95" customHeight="1">
      <c r="B26" s="39">
        <v>0.75</v>
      </c>
      <c r="C26" s="82">
        <v>4549648</v>
      </c>
      <c r="D26" s="40">
        <f>+C26-C21</f>
        <v>604</v>
      </c>
      <c r="E26" s="92">
        <f>+D26*1000/5/3600</f>
        <v>33.555555555555557</v>
      </c>
      <c r="F26" s="41"/>
      <c r="G26" s="140" t="s">
        <v>19</v>
      </c>
      <c r="H26" s="141"/>
      <c r="I26" s="4"/>
      <c r="J26" s="29"/>
      <c r="K26" s="4"/>
      <c r="L26" s="4"/>
      <c r="M26" s="4"/>
      <c r="N26" s="4"/>
      <c r="O26" s="33"/>
    </row>
    <row r="27" spans="2:15" ht="18.95" customHeight="1">
      <c r="B27" s="30">
        <v>0.79166666666666663</v>
      </c>
      <c r="C27" s="5">
        <v>0</v>
      </c>
      <c r="D27" s="31">
        <v>0</v>
      </c>
      <c r="E27" s="31">
        <v>0</v>
      </c>
      <c r="F27" s="11"/>
      <c r="G27" s="127"/>
      <c r="H27" s="128"/>
      <c r="I27" s="4"/>
      <c r="J27" s="29"/>
      <c r="K27" s="4"/>
      <c r="L27" s="4"/>
      <c r="M27" s="4"/>
      <c r="N27" s="4"/>
      <c r="O27" s="34"/>
    </row>
    <row r="28" spans="2:15" ht="18.95" customHeight="1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27"/>
      <c r="H28" s="128"/>
      <c r="I28" s="4"/>
      <c r="J28" s="29"/>
      <c r="K28" s="4"/>
      <c r="L28" s="4"/>
      <c r="M28" s="4"/>
      <c r="N28" s="4"/>
      <c r="O28" s="34"/>
    </row>
    <row r="29" spans="2:15" ht="18.95" customHeight="1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27"/>
      <c r="H29" s="128"/>
      <c r="I29" s="4"/>
      <c r="J29" s="29"/>
      <c r="K29" s="4"/>
      <c r="L29" s="4"/>
      <c r="M29" s="4"/>
      <c r="N29" s="4"/>
      <c r="O29" s="34"/>
    </row>
    <row r="30" spans="2:15" ht="18.95" customHeight="1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27"/>
      <c r="H30" s="128"/>
      <c r="I30" s="4"/>
      <c r="J30" s="29"/>
      <c r="K30" s="4"/>
      <c r="L30" s="4"/>
      <c r="M30" s="4"/>
      <c r="N30" s="4"/>
      <c r="O30" s="34"/>
    </row>
    <row r="31" spans="2:15" ht="18.95" customHeight="1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27"/>
      <c r="H31" s="128"/>
      <c r="I31" s="4"/>
      <c r="J31" s="29"/>
      <c r="K31" s="4"/>
      <c r="L31" s="4"/>
      <c r="M31" s="4"/>
      <c r="N31" s="4"/>
      <c r="O31" s="34"/>
    </row>
    <row r="32" spans="2:15" ht="18.95" customHeight="1" thickBot="1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29"/>
      <c r="H32" s="130"/>
      <c r="I32" s="4"/>
      <c r="J32" s="29"/>
      <c r="K32" s="4"/>
      <c r="L32" s="4"/>
      <c r="M32" s="4"/>
      <c r="N32" s="4"/>
      <c r="O32" s="34"/>
    </row>
    <row r="33" spans="2:15" ht="18.95" customHeight="1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8.95" customHeight="1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8.95" customHeight="1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8.95" customHeight="1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8.95" customHeight="1">
      <c r="B37" s="37"/>
      <c r="C37" s="34"/>
      <c r="D37" s="34"/>
      <c r="E37" s="34"/>
      <c r="F37" s="34"/>
      <c r="G37" s="34"/>
      <c r="H37" s="34" t="s">
        <v>38</v>
      </c>
      <c r="I37" s="34"/>
      <c r="J37" s="34"/>
      <c r="K37" s="34"/>
      <c r="L37" s="34"/>
      <c r="M37" s="34"/>
      <c r="N37" s="4"/>
      <c r="O37" s="34"/>
    </row>
    <row r="38" spans="2:15" ht="18.95" customHeight="1">
      <c r="B38" s="37"/>
      <c r="N38" s="4"/>
    </row>
    <row r="39" spans="2:15" ht="18.95" customHeight="1">
      <c r="B39" s="37"/>
      <c r="N39" s="4"/>
    </row>
    <row r="40" spans="2:15" ht="18.95" customHeight="1">
      <c r="B40" s="37"/>
      <c r="N40" s="4"/>
    </row>
    <row r="41" spans="2:15" ht="18.95" customHeight="1">
      <c r="B41" s="37"/>
      <c r="N41" s="4"/>
    </row>
    <row r="42" spans="2:15" ht="18.95" customHeight="1">
      <c r="B42" s="37"/>
      <c r="N42" s="4"/>
    </row>
    <row r="43" spans="2:15" ht="18.95" customHeight="1">
      <c r="B43" s="37"/>
      <c r="N43" s="4"/>
    </row>
  </sheetData>
  <sheetProtection selectLockedCells="1"/>
  <mergeCells count="29">
    <mergeCell ref="G28:H28"/>
    <mergeCell ref="G29:H29"/>
    <mergeCell ref="G30:H30"/>
    <mergeCell ref="G31:H31"/>
    <mergeCell ref="G32:H32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</mergeCells>
  <conditionalFormatting sqref="N9:N32">
    <cfRule type="cellIs" dxfId="9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Hoja23"/>
  <dimension ref="B1:R43"/>
  <sheetViews>
    <sheetView showGridLines="0" showWhiteSpace="0" topLeftCell="A4" zoomScale="70" zoomScaleNormal="70" zoomScalePageLayoutView="70" workbookViewId="0">
      <selection activeCell="C8" sqref="C8"/>
    </sheetView>
  </sheetViews>
  <sheetFormatPr defaultColWidth="11.42578125" defaultRowHeight="14.45"/>
  <cols>
    <col min="1" max="1" width="1.28515625" customWidth="1"/>
    <col min="2" max="2" width="25.85546875" bestFit="1" customWidth="1"/>
    <col min="3" max="5" width="18.7109375" customWidth="1"/>
    <col min="6" max="6" width="93.5703125" customWidth="1"/>
    <col min="7" max="7" width="10.7109375" customWidth="1"/>
    <col min="8" max="8" width="14.42578125" customWidth="1"/>
    <col min="9" max="9" width="10.7109375" customWidth="1"/>
    <col min="10" max="10" width="2.7109375" customWidth="1"/>
    <col min="11" max="11" width="10.7109375" customWidth="1"/>
    <col min="12" max="12" width="14.5703125" customWidth="1"/>
    <col min="13" max="13" width="10.7109375" customWidth="1"/>
    <col min="14" max="14" width="18" customWidth="1"/>
    <col min="15" max="15" width="68.7109375" customWidth="1"/>
  </cols>
  <sheetData>
    <row r="1" spans="2:18" ht="15" customHeight="1" thickBot="1">
      <c r="C1" t="s">
        <v>19</v>
      </c>
    </row>
    <row r="2" spans="2:18" ht="18.75" customHeight="1">
      <c r="B2" s="123"/>
      <c r="C2" s="124"/>
      <c r="D2" s="131" t="s">
        <v>30</v>
      </c>
      <c r="E2" s="132"/>
      <c r="F2" s="132"/>
      <c r="G2" s="132"/>
      <c r="H2" s="133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>
      <c r="B3" s="125"/>
      <c r="C3" s="126"/>
      <c r="D3" s="134"/>
      <c r="E3" s="135"/>
      <c r="F3" s="135"/>
      <c r="G3" s="135"/>
      <c r="H3" s="136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>
      <c r="B5" s="17" t="s">
        <v>5</v>
      </c>
      <c r="C5" s="18" t="s">
        <v>6</v>
      </c>
      <c r="D5" s="137" t="s">
        <v>31</v>
      </c>
      <c r="E5" s="138"/>
      <c r="F5" s="138"/>
      <c r="G5" s="138"/>
      <c r="H5" s="139"/>
      <c r="I5" s="19"/>
      <c r="J5" s="19"/>
      <c r="K5" s="19"/>
      <c r="L5" s="19"/>
      <c r="M5" s="19"/>
      <c r="N5" s="16"/>
      <c r="O5" s="16"/>
      <c r="P5" s="1"/>
    </row>
    <row r="6" spans="2:18" ht="6" customHeight="1" thickBot="1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>
      <c r="B7" s="21" t="s">
        <v>60</v>
      </c>
      <c r="C7" s="22" t="s">
        <v>33</v>
      </c>
      <c r="D7" s="23" t="s">
        <v>34</v>
      </c>
      <c r="E7" s="24" t="s">
        <v>15</v>
      </c>
      <c r="F7" s="25" t="s">
        <v>35</v>
      </c>
      <c r="G7" s="119" t="s">
        <v>36</v>
      </c>
      <c r="H7" s="120"/>
      <c r="I7" s="26"/>
      <c r="J7" s="26"/>
      <c r="K7" s="4"/>
      <c r="L7" s="26"/>
      <c r="M7" s="26"/>
      <c r="N7" s="26"/>
      <c r="O7" s="26"/>
      <c r="P7" s="2"/>
    </row>
    <row r="8" spans="2:18" ht="15" customHeight="1">
      <c r="B8" s="27" t="s">
        <v>37</v>
      </c>
      <c r="C8" s="38">
        <f>+'Día 22'!C26</f>
        <v>4549648</v>
      </c>
      <c r="D8" s="28" t="s">
        <v>19</v>
      </c>
      <c r="E8" s="28"/>
      <c r="F8" s="8" t="s">
        <v>19</v>
      </c>
      <c r="G8" s="121"/>
      <c r="H8" s="122"/>
      <c r="I8" s="29"/>
      <c r="J8" s="29"/>
      <c r="K8" s="4"/>
      <c r="L8" s="4"/>
      <c r="M8" s="4"/>
      <c r="N8" s="7"/>
      <c r="O8" s="7"/>
    </row>
    <row r="9" spans="2:18" ht="18.95" customHeight="1">
      <c r="B9" s="30">
        <v>4.1666666666666664E-2</v>
      </c>
      <c r="C9" s="5">
        <v>0</v>
      </c>
      <c r="D9" s="31" t="s">
        <v>19</v>
      </c>
      <c r="E9" s="31" t="s">
        <v>19</v>
      </c>
      <c r="F9" s="9" t="s">
        <v>19</v>
      </c>
      <c r="G9" s="127"/>
      <c r="H9" s="128"/>
      <c r="I9" s="4"/>
      <c r="J9" s="29"/>
      <c r="K9" s="4"/>
      <c r="L9" s="4"/>
      <c r="M9" s="4"/>
      <c r="N9" s="4"/>
      <c r="O9" s="32"/>
      <c r="P9" s="3" t="s">
        <v>19</v>
      </c>
    </row>
    <row r="10" spans="2:18" ht="18.95" customHeight="1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27"/>
      <c r="H10" s="128"/>
      <c r="I10" s="4"/>
      <c r="J10" s="29"/>
      <c r="K10" s="4"/>
      <c r="L10" s="4"/>
      <c r="M10" s="4"/>
      <c r="N10" s="4"/>
      <c r="O10" s="33"/>
    </row>
    <row r="11" spans="2:18" ht="18.95" customHeight="1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27"/>
      <c r="H11" s="128"/>
      <c r="I11" s="4"/>
      <c r="J11" s="29"/>
      <c r="K11" s="4"/>
      <c r="L11" s="4"/>
      <c r="M11" s="4"/>
      <c r="N11" s="4"/>
      <c r="O11" s="33"/>
      <c r="R11" t="s">
        <v>19</v>
      </c>
    </row>
    <row r="12" spans="2:18" ht="18.95" customHeight="1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27"/>
      <c r="H12" s="128"/>
      <c r="I12" s="4"/>
      <c r="J12" s="29"/>
      <c r="K12" s="4"/>
      <c r="L12" s="4"/>
      <c r="M12" s="4"/>
      <c r="N12" s="4"/>
      <c r="O12" s="33"/>
    </row>
    <row r="13" spans="2:18" ht="18.95" customHeight="1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19</v>
      </c>
      <c r="G13" s="127"/>
      <c r="H13" s="128"/>
      <c r="I13" s="4"/>
      <c r="J13" s="29"/>
      <c r="K13" s="4"/>
      <c r="L13" s="4"/>
      <c r="M13" s="4"/>
      <c r="N13" s="4"/>
      <c r="O13" s="33"/>
    </row>
    <row r="14" spans="2:18" ht="18.95" customHeight="1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19</v>
      </c>
      <c r="G14" s="127"/>
      <c r="H14" s="128"/>
      <c r="I14" s="4"/>
      <c r="J14" s="29"/>
      <c r="K14" s="4"/>
      <c r="L14" s="4"/>
      <c r="M14" s="4"/>
      <c r="N14" s="4"/>
      <c r="O14" s="33"/>
    </row>
    <row r="15" spans="2:18" ht="18.95" customHeight="1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27"/>
      <c r="H15" s="128"/>
      <c r="I15" s="4"/>
      <c r="J15" s="29"/>
      <c r="K15" s="4"/>
      <c r="L15" s="4"/>
      <c r="M15" s="4"/>
      <c r="N15" s="4"/>
      <c r="O15" s="33"/>
    </row>
    <row r="16" spans="2:18" ht="18.95" customHeight="1">
      <c r="B16" s="39">
        <v>0.33333333333333331</v>
      </c>
      <c r="C16" s="82">
        <v>4551352</v>
      </c>
      <c r="D16" s="40">
        <f>+C16-C8</f>
        <v>1704</v>
      </c>
      <c r="E16" s="92">
        <f>+D16*1000/14/3600</f>
        <v>33.80952380952381</v>
      </c>
      <c r="F16" s="45"/>
      <c r="G16" s="140" t="s">
        <v>19</v>
      </c>
      <c r="H16" s="141"/>
      <c r="I16" s="4"/>
      <c r="J16" s="29"/>
      <c r="K16" s="4"/>
      <c r="L16" s="4"/>
      <c r="M16" s="4"/>
      <c r="N16" s="4"/>
      <c r="O16" s="33"/>
    </row>
    <row r="17" spans="2:15" ht="18.95" customHeight="1">
      <c r="B17" s="30">
        <v>0.375</v>
      </c>
      <c r="C17" s="5">
        <v>0</v>
      </c>
      <c r="D17" s="31">
        <v>0</v>
      </c>
      <c r="E17" s="31">
        <v>0</v>
      </c>
      <c r="F17" s="10"/>
      <c r="G17" s="127"/>
      <c r="H17" s="128"/>
      <c r="I17" s="4"/>
      <c r="J17" s="29"/>
      <c r="K17" s="4"/>
      <c r="L17" s="4"/>
      <c r="M17" s="4"/>
      <c r="N17" s="4"/>
      <c r="O17" s="33"/>
    </row>
    <row r="18" spans="2:15" ht="18.95" customHeight="1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27"/>
      <c r="H18" s="128"/>
      <c r="I18" s="4"/>
      <c r="J18" s="29"/>
      <c r="K18" s="4"/>
      <c r="L18" s="4"/>
      <c r="M18" s="4"/>
      <c r="N18" s="4"/>
      <c r="O18" s="33"/>
    </row>
    <row r="19" spans="2:15" ht="18.95" customHeight="1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27"/>
      <c r="H19" s="128"/>
      <c r="I19" s="4"/>
      <c r="J19" s="29"/>
      <c r="K19" s="4"/>
      <c r="L19" s="4"/>
      <c r="M19" s="4"/>
      <c r="N19" s="4"/>
      <c r="O19" s="33"/>
    </row>
    <row r="20" spans="2:15" ht="18.95" customHeight="1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27"/>
      <c r="H20" s="128"/>
      <c r="I20" s="4"/>
      <c r="J20" s="29"/>
      <c r="K20" s="4"/>
      <c r="L20" s="4"/>
      <c r="M20" s="4"/>
      <c r="N20" s="4"/>
      <c r="O20" s="33"/>
    </row>
    <row r="21" spans="2:15" ht="18.95" customHeight="1">
      <c r="B21" s="39">
        <v>0.54166666666666663</v>
      </c>
      <c r="C21" s="82">
        <v>4551961</v>
      </c>
      <c r="D21" s="40">
        <f>+C21-C16</f>
        <v>609</v>
      </c>
      <c r="E21" s="92">
        <f>+D21*1000/5/3600</f>
        <v>33.833333333333336</v>
      </c>
      <c r="F21" s="41"/>
      <c r="G21" s="140" t="s">
        <v>19</v>
      </c>
      <c r="H21" s="141"/>
      <c r="I21" s="4"/>
      <c r="J21" s="29"/>
      <c r="K21" s="4"/>
      <c r="L21" s="4"/>
      <c r="M21" s="4"/>
      <c r="N21" s="4"/>
      <c r="O21" s="33"/>
    </row>
    <row r="22" spans="2:15" ht="18.95" customHeight="1">
      <c r="B22" s="30">
        <v>0.58333333333333337</v>
      </c>
      <c r="C22" s="5">
        <v>0</v>
      </c>
      <c r="D22" s="31">
        <v>0</v>
      </c>
      <c r="E22" s="31">
        <v>0</v>
      </c>
      <c r="F22" s="11"/>
      <c r="G22" s="127"/>
      <c r="H22" s="128"/>
      <c r="I22" s="4"/>
      <c r="J22" s="29"/>
      <c r="K22" s="4"/>
      <c r="L22" s="4"/>
      <c r="M22" s="4"/>
      <c r="N22" s="4"/>
      <c r="O22" s="34"/>
    </row>
    <row r="23" spans="2:15" ht="18.95" customHeight="1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27"/>
      <c r="H23" s="128"/>
      <c r="I23" s="4"/>
      <c r="J23" s="29"/>
      <c r="K23" s="4"/>
      <c r="L23" s="4"/>
      <c r="M23" s="4"/>
      <c r="N23" s="4"/>
      <c r="O23" s="34"/>
    </row>
    <row r="24" spans="2:15" ht="18.95" customHeight="1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27"/>
      <c r="H24" s="128"/>
      <c r="I24" s="4"/>
      <c r="J24" s="29"/>
      <c r="K24" s="4"/>
      <c r="L24" s="4"/>
      <c r="M24" s="4"/>
      <c r="N24" s="4"/>
      <c r="O24" s="34"/>
    </row>
    <row r="25" spans="2:15" ht="18.95" customHeight="1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27"/>
      <c r="H25" s="128"/>
      <c r="I25" s="4"/>
      <c r="J25" s="29"/>
      <c r="K25" s="4"/>
      <c r="L25" s="4"/>
      <c r="M25" s="4"/>
      <c r="N25" s="4"/>
      <c r="O25" s="34"/>
    </row>
    <row r="26" spans="2:15" ht="18.95" customHeight="1">
      <c r="B26" s="39">
        <v>0.75</v>
      </c>
      <c r="C26" s="82">
        <v>4552563</v>
      </c>
      <c r="D26" s="40">
        <f>+C26-C21</f>
        <v>602</v>
      </c>
      <c r="E26" s="92">
        <f>+D26*1000/5/3600</f>
        <v>33.444444444444443</v>
      </c>
      <c r="F26" s="41"/>
      <c r="G26" s="140" t="s">
        <v>19</v>
      </c>
      <c r="H26" s="141"/>
      <c r="I26" s="4"/>
      <c r="J26" s="29"/>
      <c r="K26" s="4"/>
      <c r="L26" s="4"/>
      <c r="M26" s="4"/>
      <c r="N26" s="4"/>
      <c r="O26" s="33"/>
    </row>
    <row r="27" spans="2:15" ht="18.95" customHeight="1">
      <c r="B27" s="30">
        <v>0.79166666666666663</v>
      </c>
      <c r="C27" s="5">
        <v>0</v>
      </c>
      <c r="D27" s="31">
        <v>0</v>
      </c>
      <c r="E27" s="31">
        <v>0</v>
      </c>
      <c r="F27" s="11"/>
      <c r="G27" s="127"/>
      <c r="H27" s="128"/>
      <c r="I27" s="4"/>
      <c r="J27" s="29"/>
      <c r="K27" s="4"/>
      <c r="L27" s="4"/>
      <c r="M27" s="4"/>
      <c r="N27" s="4"/>
      <c r="O27" s="34"/>
    </row>
    <row r="28" spans="2:15" ht="18.95" customHeight="1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27"/>
      <c r="H28" s="128"/>
      <c r="I28" s="4"/>
      <c r="J28" s="29"/>
      <c r="K28" s="4"/>
      <c r="L28" s="4"/>
      <c r="M28" s="4"/>
      <c r="N28" s="4"/>
      <c r="O28" s="34"/>
    </row>
    <row r="29" spans="2:15" ht="18.95" customHeight="1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27"/>
      <c r="H29" s="128"/>
      <c r="I29" s="4"/>
      <c r="J29" s="29"/>
      <c r="K29" s="4"/>
      <c r="L29" s="4"/>
      <c r="M29" s="4"/>
      <c r="N29" s="4"/>
      <c r="O29" s="34"/>
    </row>
    <row r="30" spans="2:15" ht="18.95" customHeight="1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27"/>
      <c r="H30" s="128"/>
      <c r="I30" s="4"/>
      <c r="J30" s="29"/>
      <c r="K30" s="4"/>
      <c r="L30" s="4"/>
      <c r="M30" s="4"/>
      <c r="N30" s="4"/>
      <c r="O30" s="34"/>
    </row>
    <row r="31" spans="2:15" ht="18.95" customHeight="1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27"/>
      <c r="H31" s="128"/>
      <c r="I31" s="4"/>
      <c r="J31" s="29"/>
      <c r="K31" s="4"/>
      <c r="L31" s="4"/>
      <c r="M31" s="4"/>
      <c r="N31" s="4"/>
      <c r="O31" s="34"/>
    </row>
    <row r="32" spans="2:15" ht="18.95" customHeight="1" thickBot="1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29"/>
      <c r="H32" s="130"/>
      <c r="I32" s="4"/>
      <c r="J32" s="29"/>
      <c r="K32" s="4"/>
      <c r="L32" s="4"/>
      <c r="M32" s="4"/>
      <c r="N32" s="4"/>
      <c r="O32" s="34"/>
    </row>
    <row r="33" spans="2:15" ht="18.95" customHeight="1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8.95" customHeight="1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8.95" customHeight="1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8.95" customHeight="1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8.95" customHeight="1">
      <c r="B37" s="37"/>
      <c r="C37" s="34"/>
      <c r="D37" s="34"/>
      <c r="E37" s="34"/>
      <c r="F37" s="34"/>
      <c r="G37" s="34"/>
      <c r="H37" s="34" t="s">
        <v>38</v>
      </c>
      <c r="I37" s="34"/>
      <c r="J37" s="34"/>
      <c r="K37" s="34"/>
      <c r="L37" s="34"/>
      <c r="M37" s="34"/>
      <c r="N37" s="4"/>
      <c r="O37" s="34"/>
    </row>
    <row r="38" spans="2:15" ht="18.95" customHeight="1">
      <c r="B38" s="37"/>
      <c r="N38" s="4"/>
    </row>
    <row r="39" spans="2:15" ht="18.95" customHeight="1">
      <c r="B39" s="37"/>
      <c r="N39" s="4"/>
    </row>
    <row r="40" spans="2:15" ht="18.95" customHeight="1">
      <c r="B40" s="37"/>
      <c r="N40" s="4"/>
    </row>
    <row r="41" spans="2:15" ht="18.95" customHeight="1">
      <c r="B41" s="37"/>
      <c r="N41" s="4"/>
    </row>
    <row r="42" spans="2:15" ht="18.95" customHeight="1">
      <c r="B42" s="37"/>
      <c r="N42" s="4"/>
    </row>
    <row r="43" spans="2:15" ht="18.95" customHeight="1">
      <c r="B43" s="37"/>
      <c r="N43" s="4"/>
    </row>
  </sheetData>
  <sheetProtection selectLockedCells="1"/>
  <mergeCells count="29">
    <mergeCell ref="G28:H28"/>
    <mergeCell ref="G29:H29"/>
    <mergeCell ref="G30:H30"/>
    <mergeCell ref="G31:H31"/>
    <mergeCell ref="G32:H32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</mergeCells>
  <conditionalFormatting sqref="N9:N32">
    <cfRule type="cellIs" dxfId="8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Hoja24"/>
  <dimension ref="B1:R43"/>
  <sheetViews>
    <sheetView showGridLines="0" showWhiteSpace="0" topLeftCell="A4" zoomScale="70" zoomScaleNormal="70" zoomScalePageLayoutView="70" workbookViewId="0">
      <selection activeCell="C16" sqref="C16"/>
    </sheetView>
  </sheetViews>
  <sheetFormatPr defaultColWidth="11.42578125" defaultRowHeight="14.45"/>
  <cols>
    <col min="1" max="1" width="1.28515625" customWidth="1"/>
    <col min="2" max="2" width="25.85546875" bestFit="1" customWidth="1"/>
    <col min="3" max="5" width="18.7109375" customWidth="1"/>
    <col min="6" max="6" width="93.5703125" customWidth="1"/>
    <col min="7" max="7" width="10.7109375" customWidth="1"/>
    <col min="8" max="8" width="14.42578125" customWidth="1"/>
    <col min="9" max="9" width="10.7109375" customWidth="1"/>
    <col min="10" max="10" width="2.7109375" customWidth="1"/>
    <col min="11" max="11" width="10.7109375" customWidth="1"/>
    <col min="12" max="12" width="14.5703125" customWidth="1"/>
    <col min="13" max="13" width="10.7109375" customWidth="1"/>
    <col min="14" max="14" width="18" customWidth="1"/>
    <col min="15" max="15" width="68.7109375" customWidth="1"/>
  </cols>
  <sheetData>
    <row r="1" spans="2:18" ht="15" customHeight="1" thickBot="1">
      <c r="C1" t="s">
        <v>19</v>
      </c>
    </row>
    <row r="2" spans="2:18" ht="18.75" customHeight="1">
      <c r="B2" s="123"/>
      <c r="C2" s="124"/>
      <c r="D2" s="131" t="s">
        <v>30</v>
      </c>
      <c r="E2" s="132"/>
      <c r="F2" s="132"/>
      <c r="G2" s="132"/>
      <c r="H2" s="133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>
      <c r="B3" s="125"/>
      <c r="C3" s="126"/>
      <c r="D3" s="134"/>
      <c r="E3" s="135"/>
      <c r="F3" s="135"/>
      <c r="G3" s="135"/>
      <c r="H3" s="136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>
      <c r="B5" s="17" t="s">
        <v>5</v>
      </c>
      <c r="C5" s="18" t="s">
        <v>6</v>
      </c>
      <c r="D5" s="137" t="s">
        <v>31</v>
      </c>
      <c r="E5" s="138"/>
      <c r="F5" s="138"/>
      <c r="G5" s="138"/>
      <c r="H5" s="139"/>
      <c r="I5" s="19"/>
      <c r="J5" s="19"/>
      <c r="K5" s="19"/>
      <c r="L5" s="19"/>
      <c r="M5" s="19"/>
      <c r="N5" s="16"/>
      <c r="O5" s="16"/>
      <c r="P5" s="1"/>
    </row>
    <row r="6" spans="2:18" ht="6" customHeight="1" thickBot="1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>
      <c r="B7" s="21" t="s">
        <v>61</v>
      </c>
      <c r="C7" s="22" t="s">
        <v>33</v>
      </c>
      <c r="D7" s="23" t="s">
        <v>34</v>
      </c>
      <c r="E7" s="24" t="s">
        <v>15</v>
      </c>
      <c r="F7" s="25" t="s">
        <v>35</v>
      </c>
      <c r="G7" s="119" t="s">
        <v>36</v>
      </c>
      <c r="H7" s="120"/>
      <c r="I7" s="26"/>
      <c r="J7" s="26"/>
      <c r="K7" s="4"/>
      <c r="L7" s="26"/>
      <c r="M7" s="26"/>
      <c r="N7" s="26"/>
      <c r="O7" s="26"/>
      <c r="P7" s="2"/>
    </row>
    <row r="8" spans="2:18" ht="15" customHeight="1">
      <c r="B8" s="27" t="s">
        <v>37</v>
      </c>
      <c r="C8" s="38">
        <f>+'Día 23'!C26</f>
        <v>4552563</v>
      </c>
      <c r="D8" s="28" t="s">
        <v>19</v>
      </c>
      <c r="E8" s="28"/>
      <c r="F8" s="8" t="s">
        <v>19</v>
      </c>
      <c r="G8" s="121"/>
      <c r="H8" s="122"/>
      <c r="I8" s="29"/>
      <c r="J8" s="29"/>
      <c r="K8" s="4"/>
      <c r="L8" s="4"/>
      <c r="M8" s="4"/>
      <c r="N8" s="7"/>
      <c r="O8" s="7"/>
    </row>
    <row r="9" spans="2:18" ht="18.95" customHeight="1">
      <c r="B9" s="30">
        <v>4.1666666666666664E-2</v>
      </c>
      <c r="C9" s="5">
        <v>0</v>
      </c>
      <c r="D9" s="31" t="s">
        <v>19</v>
      </c>
      <c r="E9" s="31" t="s">
        <v>19</v>
      </c>
      <c r="F9" s="9" t="s">
        <v>19</v>
      </c>
      <c r="G9" s="127"/>
      <c r="H9" s="128"/>
      <c r="I9" s="4"/>
      <c r="J9" s="29"/>
      <c r="K9" s="4"/>
      <c r="L9" s="4"/>
      <c r="M9" s="4"/>
      <c r="N9" s="4"/>
      <c r="O9" s="32"/>
      <c r="P9" s="3" t="s">
        <v>19</v>
      </c>
    </row>
    <row r="10" spans="2:18" ht="18.95" customHeight="1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27"/>
      <c r="H10" s="128"/>
      <c r="I10" s="4"/>
      <c r="J10" s="29"/>
      <c r="K10" s="4"/>
      <c r="L10" s="4"/>
      <c r="M10" s="4"/>
      <c r="N10" s="4"/>
      <c r="O10" s="33"/>
    </row>
    <row r="11" spans="2:18" ht="18.95" customHeight="1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27"/>
      <c r="H11" s="128"/>
      <c r="I11" s="4"/>
      <c r="J11" s="29"/>
      <c r="K11" s="4"/>
      <c r="L11" s="4"/>
      <c r="M11" s="4"/>
      <c r="N11" s="4"/>
      <c r="O11" s="33"/>
      <c r="R11" t="s">
        <v>19</v>
      </c>
    </row>
    <row r="12" spans="2:18" ht="18.95" customHeight="1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27"/>
      <c r="H12" s="128"/>
      <c r="I12" s="4"/>
      <c r="J12" s="29"/>
      <c r="K12" s="4"/>
      <c r="L12" s="4"/>
      <c r="M12" s="4"/>
      <c r="N12" s="4"/>
      <c r="O12" s="33"/>
    </row>
    <row r="13" spans="2:18" ht="18.95" customHeight="1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19</v>
      </c>
      <c r="G13" s="127"/>
      <c r="H13" s="128"/>
      <c r="I13" s="4"/>
      <c r="J13" s="29"/>
      <c r="K13" s="4"/>
      <c r="L13" s="4"/>
      <c r="M13" s="4"/>
      <c r="N13" s="4"/>
      <c r="O13" s="33"/>
    </row>
    <row r="14" spans="2:18" ht="18.95" customHeight="1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19</v>
      </c>
      <c r="G14" s="127"/>
      <c r="H14" s="128"/>
      <c r="I14" s="4"/>
      <c r="J14" s="29"/>
      <c r="K14" s="4"/>
      <c r="L14" s="4"/>
      <c r="M14" s="4"/>
      <c r="N14" s="4"/>
      <c r="O14" s="33"/>
    </row>
    <row r="15" spans="2:18" ht="18.95" customHeight="1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27"/>
      <c r="H15" s="128"/>
      <c r="I15" s="4"/>
      <c r="J15" s="29"/>
      <c r="K15" s="4"/>
      <c r="L15" s="4"/>
      <c r="M15" s="4"/>
      <c r="N15" s="4"/>
      <c r="O15" s="33"/>
    </row>
    <row r="16" spans="2:18" ht="18.95" customHeight="1">
      <c r="B16" s="39">
        <v>0.33333333333333331</v>
      </c>
      <c r="C16" s="82">
        <v>4554302</v>
      </c>
      <c r="D16" s="40">
        <f>+C16-C8</f>
        <v>1739</v>
      </c>
      <c r="E16" s="92">
        <f>+D16*1000/14/3600</f>
        <v>34.503968253968253</v>
      </c>
      <c r="F16" s="41"/>
      <c r="G16" s="140" t="s">
        <v>19</v>
      </c>
      <c r="H16" s="141"/>
      <c r="I16" s="4"/>
      <c r="J16" s="29"/>
      <c r="K16" s="4"/>
      <c r="L16" s="4"/>
      <c r="M16" s="4"/>
      <c r="N16" s="4"/>
      <c r="O16" s="33"/>
    </row>
    <row r="17" spans="2:15" ht="18.95" customHeight="1">
      <c r="B17" s="30">
        <v>0.375</v>
      </c>
      <c r="C17" s="5">
        <v>0</v>
      </c>
      <c r="D17" s="31">
        <v>0</v>
      </c>
      <c r="E17" s="31">
        <v>0</v>
      </c>
      <c r="F17" s="10"/>
      <c r="G17" s="127"/>
      <c r="H17" s="128"/>
      <c r="I17" s="4"/>
      <c r="J17" s="29"/>
      <c r="K17" s="4"/>
      <c r="L17" s="4"/>
      <c r="M17" s="4"/>
      <c r="N17" s="4"/>
      <c r="O17" s="33"/>
    </row>
    <row r="18" spans="2:15" ht="18.95" customHeight="1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27"/>
      <c r="H18" s="128"/>
      <c r="I18" s="4"/>
      <c r="J18" s="29"/>
      <c r="K18" s="4"/>
      <c r="L18" s="4"/>
      <c r="M18" s="4"/>
      <c r="N18" s="4"/>
      <c r="O18" s="33"/>
    </row>
    <row r="19" spans="2:15" ht="18.95" customHeight="1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27"/>
      <c r="H19" s="128"/>
      <c r="I19" s="4"/>
      <c r="J19" s="29"/>
      <c r="K19" s="4"/>
      <c r="L19" s="4"/>
      <c r="M19" s="4"/>
      <c r="N19" s="4"/>
      <c r="O19" s="33"/>
    </row>
    <row r="20" spans="2:15" ht="18.95" customHeight="1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27"/>
      <c r="H20" s="128"/>
      <c r="I20" s="4"/>
      <c r="J20" s="29"/>
      <c r="K20" s="4"/>
      <c r="L20" s="4"/>
      <c r="M20" s="4"/>
      <c r="N20" s="4"/>
      <c r="O20" s="33"/>
    </row>
    <row r="21" spans="2:15" ht="18.95" customHeight="1">
      <c r="B21" s="39">
        <v>0.54166666666666663</v>
      </c>
      <c r="C21" s="82">
        <v>4554927</v>
      </c>
      <c r="D21" s="40">
        <f>+C21-C16</f>
        <v>625</v>
      </c>
      <c r="E21" s="92">
        <f>+D21*1000/5/3600</f>
        <v>34.722222222222221</v>
      </c>
      <c r="F21" s="41"/>
      <c r="G21" s="140" t="s">
        <v>19</v>
      </c>
      <c r="H21" s="141"/>
      <c r="I21" s="4"/>
      <c r="J21" s="29"/>
      <c r="K21" s="4"/>
      <c r="L21" s="4"/>
      <c r="M21" s="4"/>
      <c r="N21" s="4"/>
      <c r="O21" s="33"/>
    </row>
    <row r="22" spans="2:15" ht="18.95" customHeight="1">
      <c r="B22" s="30">
        <v>0.58333333333333337</v>
      </c>
      <c r="C22" s="5">
        <v>0</v>
      </c>
      <c r="D22" s="31">
        <v>0</v>
      </c>
      <c r="E22" s="31">
        <v>0</v>
      </c>
      <c r="F22" s="11"/>
      <c r="G22" s="127"/>
      <c r="H22" s="128"/>
      <c r="I22" s="4"/>
      <c r="J22" s="29"/>
      <c r="K22" s="4"/>
      <c r="L22" s="4"/>
      <c r="M22" s="4"/>
      <c r="N22" s="4"/>
      <c r="O22" s="34"/>
    </row>
    <row r="23" spans="2:15" ht="18.95" customHeight="1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27"/>
      <c r="H23" s="128"/>
      <c r="I23" s="4"/>
      <c r="J23" s="29"/>
      <c r="K23" s="4"/>
      <c r="L23" s="4"/>
      <c r="M23" s="4"/>
      <c r="N23" s="4"/>
      <c r="O23" s="34"/>
    </row>
    <row r="24" spans="2:15" ht="18.95" customHeight="1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27"/>
      <c r="H24" s="128"/>
      <c r="I24" s="4"/>
      <c r="J24" s="29"/>
      <c r="K24" s="4"/>
      <c r="L24" s="4"/>
      <c r="M24" s="4"/>
      <c r="N24" s="4"/>
      <c r="O24" s="34"/>
    </row>
    <row r="25" spans="2:15" ht="18.95" customHeight="1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27"/>
      <c r="H25" s="128"/>
      <c r="I25" s="4"/>
      <c r="J25" s="29"/>
      <c r="K25" s="4"/>
      <c r="L25" s="4"/>
      <c r="M25" s="4"/>
      <c r="N25" s="4"/>
      <c r="O25" s="34"/>
    </row>
    <row r="26" spans="2:15" ht="18.95" customHeight="1">
      <c r="B26" s="39">
        <v>0.75</v>
      </c>
      <c r="C26" s="82">
        <v>4555550</v>
      </c>
      <c r="D26" s="40">
        <f>+C26-C21</f>
        <v>623</v>
      </c>
      <c r="E26" s="92">
        <f>+D26*1000/5/3600</f>
        <v>34.611111111111114</v>
      </c>
      <c r="F26" s="41"/>
      <c r="G26" s="140" t="s">
        <v>19</v>
      </c>
      <c r="H26" s="141"/>
      <c r="I26" s="4"/>
      <c r="J26" s="29"/>
      <c r="K26" s="4"/>
      <c r="L26" s="4"/>
      <c r="M26" s="4"/>
      <c r="N26" s="4"/>
      <c r="O26" s="33"/>
    </row>
    <row r="27" spans="2:15" ht="18.95" customHeight="1">
      <c r="B27" s="30">
        <v>0.79166666666666663</v>
      </c>
      <c r="C27" s="5">
        <v>0</v>
      </c>
      <c r="D27" s="31">
        <v>0</v>
      </c>
      <c r="E27" s="31">
        <f t="shared" si="1"/>
        <v>0</v>
      </c>
      <c r="F27" s="11"/>
      <c r="G27" s="127"/>
      <c r="H27" s="128"/>
      <c r="I27" s="4"/>
      <c r="J27" s="29"/>
      <c r="K27" s="4"/>
      <c r="L27" s="4"/>
      <c r="M27" s="4"/>
      <c r="N27" s="4"/>
      <c r="O27" s="34"/>
    </row>
    <row r="28" spans="2:15" ht="18.95" customHeight="1">
      <c r="B28" s="30">
        <v>0.83333333333333337</v>
      </c>
      <c r="C28" s="5">
        <v>0</v>
      </c>
      <c r="D28" s="31">
        <f t="shared" si="0"/>
        <v>0</v>
      </c>
      <c r="E28" s="31">
        <v>0</v>
      </c>
      <c r="F28" s="11"/>
      <c r="G28" s="127"/>
      <c r="H28" s="128"/>
      <c r="I28" s="4"/>
      <c r="J28" s="29"/>
      <c r="K28" s="4"/>
      <c r="L28" s="4"/>
      <c r="M28" s="4"/>
      <c r="N28" s="4"/>
      <c r="O28" s="34"/>
    </row>
    <row r="29" spans="2:15" ht="18.95" customHeight="1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27"/>
      <c r="H29" s="128"/>
      <c r="I29" s="4"/>
      <c r="J29" s="29"/>
      <c r="K29" s="4"/>
      <c r="L29" s="4"/>
      <c r="M29" s="4"/>
      <c r="N29" s="4"/>
      <c r="O29" s="34"/>
    </row>
    <row r="30" spans="2:15" ht="18.95" customHeight="1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27"/>
      <c r="H30" s="128"/>
      <c r="I30" s="4"/>
      <c r="J30" s="29"/>
      <c r="K30" s="4"/>
      <c r="L30" s="4"/>
      <c r="M30" s="4"/>
      <c r="N30" s="4"/>
      <c r="O30" s="34"/>
    </row>
    <row r="31" spans="2:15" ht="18.95" customHeight="1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27"/>
      <c r="H31" s="128"/>
      <c r="I31" s="4"/>
      <c r="J31" s="29"/>
      <c r="K31" s="4"/>
      <c r="L31" s="4"/>
      <c r="M31" s="4"/>
      <c r="N31" s="4"/>
      <c r="O31" s="34"/>
    </row>
    <row r="32" spans="2:15" ht="18.95" customHeight="1" thickBot="1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29"/>
      <c r="H32" s="130"/>
      <c r="I32" s="4"/>
      <c r="J32" s="29"/>
      <c r="K32" s="4"/>
      <c r="L32" s="4"/>
      <c r="M32" s="4"/>
      <c r="N32" s="4"/>
      <c r="O32" s="34"/>
    </row>
    <row r="33" spans="2:15" ht="18.95" customHeight="1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8.95" customHeight="1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8.95" customHeight="1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8.95" customHeight="1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8.95" customHeight="1">
      <c r="B37" s="37"/>
      <c r="C37" s="34"/>
      <c r="D37" s="34"/>
      <c r="E37" s="34"/>
      <c r="F37" s="34"/>
      <c r="G37" s="34"/>
      <c r="H37" s="34" t="s">
        <v>38</v>
      </c>
      <c r="I37" s="34"/>
      <c r="J37" s="34"/>
      <c r="K37" s="34"/>
      <c r="L37" s="34"/>
      <c r="M37" s="34"/>
      <c r="N37" s="4"/>
      <c r="O37" s="34"/>
    </row>
    <row r="38" spans="2:15" ht="18.95" customHeight="1">
      <c r="B38" s="37"/>
      <c r="N38" s="4"/>
    </row>
    <row r="39" spans="2:15" ht="18.95" customHeight="1">
      <c r="B39" s="37"/>
      <c r="N39" s="4"/>
    </row>
    <row r="40" spans="2:15" ht="18.95" customHeight="1">
      <c r="B40" s="37"/>
      <c r="N40" s="4"/>
    </row>
    <row r="41" spans="2:15" ht="18.95" customHeight="1">
      <c r="B41" s="37"/>
      <c r="N41" s="4"/>
    </row>
    <row r="42" spans="2:15" ht="18.95" customHeight="1">
      <c r="B42" s="37"/>
      <c r="N42" s="4"/>
    </row>
    <row r="43" spans="2:15" ht="18.95" customHeight="1">
      <c r="B43" s="37"/>
      <c r="N43" s="4"/>
    </row>
  </sheetData>
  <sheetProtection formatCells="0" formatColumns="0" formatRows="0" insertColumns="0" insertRows="0" insertHyperlinks="0" deleteColumns="0" deleteRows="0" sort="0" autoFilter="0" pivotTables="0"/>
  <mergeCells count="29">
    <mergeCell ref="G28:H28"/>
    <mergeCell ref="G29:H29"/>
    <mergeCell ref="G30:H30"/>
    <mergeCell ref="G31:H31"/>
    <mergeCell ref="G32:H32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</mergeCells>
  <conditionalFormatting sqref="N9:N32">
    <cfRule type="cellIs" dxfId="7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ignoredErrors>
    <ignoredError sqref="E26" formula="1"/>
  </ignoredErrors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Hoja25"/>
  <dimension ref="B1:R43"/>
  <sheetViews>
    <sheetView showGridLines="0" showWhiteSpace="0" topLeftCell="A4" zoomScale="70" zoomScaleNormal="70" zoomScalePageLayoutView="70" workbookViewId="0">
      <selection activeCell="C16" sqref="C16"/>
    </sheetView>
  </sheetViews>
  <sheetFormatPr defaultColWidth="11.42578125" defaultRowHeight="14.45"/>
  <cols>
    <col min="1" max="1" width="1.28515625" customWidth="1"/>
    <col min="2" max="2" width="25.85546875" bestFit="1" customWidth="1"/>
    <col min="3" max="5" width="18.7109375" customWidth="1"/>
    <col min="6" max="6" width="93.5703125" customWidth="1"/>
    <col min="7" max="7" width="10.7109375" customWidth="1"/>
    <col min="8" max="8" width="14.42578125" customWidth="1"/>
    <col min="9" max="9" width="10.7109375" customWidth="1"/>
    <col min="10" max="10" width="2.7109375" customWidth="1"/>
    <col min="11" max="11" width="10.7109375" customWidth="1"/>
    <col min="12" max="12" width="14.5703125" customWidth="1"/>
    <col min="13" max="13" width="10.7109375" customWidth="1"/>
    <col min="14" max="14" width="18" customWidth="1"/>
    <col min="15" max="15" width="68.7109375" customWidth="1"/>
  </cols>
  <sheetData>
    <row r="1" spans="2:18" ht="15" customHeight="1" thickBot="1">
      <c r="C1" t="s">
        <v>19</v>
      </c>
    </row>
    <row r="2" spans="2:18" ht="18.75" customHeight="1">
      <c r="B2" s="123"/>
      <c r="C2" s="124"/>
      <c r="D2" s="131" t="s">
        <v>30</v>
      </c>
      <c r="E2" s="132"/>
      <c r="F2" s="132"/>
      <c r="G2" s="132"/>
      <c r="H2" s="133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>
      <c r="B3" s="125"/>
      <c r="C3" s="126"/>
      <c r="D3" s="134"/>
      <c r="E3" s="135"/>
      <c r="F3" s="135"/>
      <c r="G3" s="135"/>
      <c r="H3" s="136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>
      <c r="B5" s="17" t="s">
        <v>5</v>
      </c>
      <c r="C5" s="18" t="s">
        <v>6</v>
      </c>
      <c r="D5" s="137" t="s">
        <v>31</v>
      </c>
      <c r="E5" s="138"/>
      <c r="F5" s="138"/>
      <c r="G5" s="138"/>
      <c r="H5" s="139"/>
      <c r="I5" s="19"/>
      <c r="J5" s="19"/>
      <c r="K5" s="19"/>
      <c r="L5" s="19"/>
      <c r="M5" s="19"/>
      <c r="N5" s="16"/>
      <c r="O5" s="16"/>
      <c r="P5" s="1"/>
    </row>
    <row r="6" spans="2:18" ht="6" customHeight="1" thickBot="1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>
      <c r="B7" s="21" t="s">
        <v>62</v>
      </c>
      <c r="C7" s="22" t="s">
        <v>33</v>
      </c>
      <c r="D7" s="23" t="s">
        <v>34</v>
      </c>
      <c r="E7" s="24" t="s">
        <v>15</v>
      </c>
      <c r="F7" s="25" t="s">
        <v>35</v>
      </c>
      <c r="G7" s="119" t="s">
        <v>36</v>
      </c>
      <c r="H7" s="120"/>
      <c r="I7" s="26"/>
      <c r="J7" s="26"/>
      <c r="K7" s="4"/>
      <c r="L7" s="26"/>
      <c r="M7" s="26"/>
      <c r="N7" s="26"/>
      <c r="O7" s="26"/>
      <c r="P7" s="2"/>
    </row>
    <row r="8" spans="2:18" ht="15" customHeight="1">
      <c r="B8" s="27" t="s">
        <v>37</v>
      </c>
      <c r="C8" s="38">
        <f>+'Día 24'!C26</f>
        <v>4555550</v>
      </c>
      <c r="D8" s="28" t="s">
        <v>19</v>
      </c>
      <c r="E8" s="28"/>
      <c r="F8" s="8" t="s">
        <v>19</v>
      </c>
      <c r="G8" s="121"/>
      <c r="H8" s="122"/>
      <c r="I8" s="29"/>
      <c r="J8" s="29"/>
      <c r="K8" s="4"/>
      <c r="L8" s="4"/>
      <c r="M8" s="4"/>
      <c r="N8" s="7"/>
      <c r="O8" s="7"/>
    </row>
    <row r="9" spans="2:18" ht="18.95" customHeight="1">
      <c r="B9" s="30">
        <v>4.1666666666666664E-2</v>
      </c>
      <c r="C9" s="5">
        <v>0</v>
      </c>
      <c r="D9" s="31" t="s">
        <v>19</v>
      </c>
      <c r="E9" s="31" t="s">
        <v>19</v>
      </c>
      <c r="F9" s="9" t="s">
        <v>19</v>
      </c>
      <c r="G9" s="127"/>
      <c r="H9" s="128"/>
      <c r="I9" s="4"/>
      <c r="J9" s="29"/>
      <c r="K9" s="4"/>
      <c r="L9" s="4"/>
      <c r="M9" s="4"/>
      <c r="N9" s="4"/>
      <c r="O9" s="32"/>
      <c r="P9" s="3" t="s">
        <v>19</v>
      </c>
    </row>
    <row r="10" spans="2:18" ht="18.95" customHeight="1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27"/>
      <c r="H10" s="128"/>
      <c r="I10" s="4"/>
      <c r="J10" s="29"/>
      <c r="K10" s="4"/>
      <c r="L10" s="4"/>
      <c r="M10" s="4"/>
      <c r="N10" s="4"/>
      <c r="O10" s="33"/>
    </row>
    <row r="11" spans="2:18" ht="18.95" customHeight="1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27"/>
      <c r="H11" s="128"/>
      <c r="I11" s="4"/>
      <c r="J11" s="29"/>
      <c r="K11" s="4"/>
      <c r="L11" s="4"/>
      <c r="M11" s="4"/>
      <c r="N11" s="4"/>
      <c r="O11" s="33"/>
      <c r="R11" t="s">
        <v>19</v>
      </c>
    </row>
    <row r="12" spans="2:18" ht="18.95" customHeight="1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27"/>
      <c r="H12" s="128"/>
      <c r="I12" s="4"/>
      <c r="J12" s="29"/>
      <c r="K12" s="4"/>
      <c r="L12" s="4"/>
      <c r="M12" s="4"/>
      <c r="N12" s="4"/>
      <c r="O12" s="33"/>
    </row>
    <row r="13" spans="2:18" ht="18.95" customHeight="1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19</v>
      </c>
      <c r="G13" s="127"/>
      <c r="H13" s="128"/>
      <c r="I13" s="4"/>
      <c r="J13" s="29"/>
      <c r="K13" s="4"/>
      <c r="L13" s="4"/>
      <c r="M13" s="4"/>
      <c r="N13" s="4"/>
      <c r="O13" s="33"/>
    </row>
    <row r="14" spans="2:18" ht="18.95" customHeight="1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19</v>
      </c>
      <c r="G14" s="127"/>
      <c r="H14" s="128"/>
      <c r="I14" s="4"/>
      <c r="J14" s="29"/>
      <c r="K14" s="4"/>
      <c r="L14" s="4"/>
      <c r="M14" s="4"/>
      <c r="N14" s="4"/>
      <c r="O14" s="33"/>
    </row>
    <row r="15" spans="2:18" ht="18.95" customHeight="1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27"/>
      <c r="H15" s="128"/>
      <c r="I15" s="4"/>
      <c r="J15" s="29"/>
      <c r="K15" s="4"/>
      <c r="L15" s="4"/>
      <c r="M15" s="4"/>
      <c r="N15" s="4"/>
      <c r="O15" s="33"/>
    </row>
    <row r="16" spans="2:18" ht="18.95" customHeight="1">
      <c r="B16" s="39">
        <v>0.33333333333333331</v>
      </c>
      <c r="C16" s="82">
        <v>4557288</v>
      </c>
      <c r="D16" s="40">
        <f>+C16-C8</f>
        <v>1738</v>
      </c>
      <c r="E16" s="92">
        <f>+D16*1000/14/3600</f>
        <v>34.484126984126988</v>
      </c>
      <c r="F16" s="41"/>
      <c r="G16" s="140" t="s">
        <v>19</v>
      </c>
      <c r="H16" s="141"/>
      <c r="I16" s="4"/>
      <c r="J16" s="29"/>
      <c r="K16" s="4"/>
      <c r="L16" s="4"/>
      <c r="M16" s="4"/>
      <c r="N16" s="4"/>
      <c r="O16" s="33"/>
    </row>
    <row r="17" spans="2:15" ht="18.95" customHeight="1">
      <c r="B17" s="30">
        <v>0.375</v>
      </c>
      <c r="C17" s="5">
        <v>0</v>
      </c>
      <c r="D17" s="31">
        <v>0</v>
      </c>
      <c r="E17" s="31">
        <v>0</v>
      </c>
      <c r="F17" s="10"/>
      <c r="G17" s="127"/>
      <c r="H17" s="128"/>
      <c r="I17" s="4"/>
      <c r="J17" s="29"/>
      <c r="K17" s="4"/>
      <c r="L17" s="4"/>
      <c r="M17" s="4"/>
      <c r="N17" s="4"/>
      <c r="O17" s="33"/>
    </row>
    <row r="18" spans="2:15" ht="18.95" customHeight="1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27"/>
      <c r="H18" s="128"/>
      <c r="I18" s="4"/>
      <c r="J18" s="29"/>
      <c r="K18" s="4"/>
      <c r="L18" s="4"/>
      <c r="M18" s="4"/>
      <c r="N18" s="4"/>
      <c r="O18" s="33"/>
    </row>
    <row r="19" spans="2:15" ht="18.95" customHeight="1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27"/>
      <c r="H19" s="128"/>
      <c r="I19" s="4"/>
      <c r="J19" s="29"/>
      <c r="K19" s="4"/>
      <c r="L19" s="4"/>
      <c r="M19" s="4"/>
      <c r="N19" s="4"/>
      <c r="O19" s="33"/>
    </row>
    <row r="20" spans="2:15" ht="18.95" customHeight="1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27"/>
      <c r="H20" s="128"/>
      <c r="I20" s="4"/>
      <c r="J20" s="29"/>
      <c r="K20" s="4"/>
      <c r="L20" s="4"/>
      <c r="M20" s="4"/>
      <c r="N20" s="4"/>
      <c r="O20" s="33"/>
    </row>
    <row r="21" spans="2:15" ht="18.95" customHeight="1">
      <c r="B21" s="39">
        <v>0.54166666666666663</v>
      </c>
      <c r="C21" s="82">
        <v>4557921</v>
      </c>
      <c r="D21" s="40">
        <f>+C21-C16</f>
        <v>633</v>
      </c>
      <c r="E21" s="92">
        <f>+D21*1000/5/3600</f>
        <v>35.166666666666664</v>
      </c>
      <c r="F21" s="41"/>
      <c r="G21" s="140" t="s">
        <v>19</v>
      </c>
      <c r="H21" s="141"/>
      <c r="I21" s="4"/>
      <c r="J21" s="29"/>
      <c r="K21" s="4"/>
      <c r="L21" s="4"/>
      <c r="M21" s="4"/>
      <c r="N21" s="4"/>
      <c r="O21" s="33"/>
    </row>
    <row r="22" spans="2:15" ht="18.95" customHeight="1">
      <c r="B22" s="30">
        <v>0.58333333333333337</v>
      </c>
      <c r="C22" s="5">
        <v>0</v>
      </c>
      <c r="D22" s="31">
        <v>0</v>
      </c>
      <c r="E22" s="31">
        <v>0</v>
      </c>
      <c r="F22" s="10"/>
      <c r="G22" s="127"/>
      <c r="H22" s="128"/>
      <c r="I22" s="4"/>
      <c r="J22" s="29"/>
      <c r="K22" s="4"/>
      <c r="L22" s="4"/>
      <c r="M22" s="4"/>
      <c r="N22" s="4"/>
      <c r="O22" s="34"/>
    </row>
    <row r="23" spans="2:15" ht="18.95" customHeight="1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27"/>
      <c r="H23" s="128"/>
      <c r="I23" s="4"/>
      <c r="J23" s="29"/>
      <c r="K23" s="4"/>
      <c r="L23" s="4"/>
      <c r="M23" s="4"/>
      <c r="N23" s="4"/>
      <c r="O23" s="34"/>
    </row>
    <row r="24" spans="2:15" ht="18.95" customHeight="1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27"/>
      <c r="H24" s="128"/>
      <c r="I24" s="4"/>
      <c r="J24" s="29"/>
      <c r="K24" s="4"/>
      <c r="L24" s="4"/>
      <c r="M24" s="4"/>
      <c r="N24" s="4"/>
      <c r="O24" s="34"/>
    </row>
    <row r="25" spans="2:15" ht="18.95" customHeight="1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27"/>
      <c r="H25" s="128"/>
      <c r="I25" s="4"/>
      <c r="J25" s="29"/>
      <c r="K25" s="4"/>
      <c r="L25" s="4"/>
      <c r="M25" s="4"/>
      <c r="N25" s="4"/>
      <c r="O25" s="34"/>
    </row>
    <row r="26" spans="2:15" ht="18.95" customHeight="1">
      <c r="B26" s="39">
        <v>0.75</v>
      </c>
      <c r="C26" s="82">
        <v>4558541</v>
      </c>
      <c r="D26" s="40">
        <f>+C26-C21</f>
        <v>620</v>
      </c>
      <c r="E26" s="92">
        <f>+D26*1000/5/3600</f>
        <v>34.444444444444443</v>
      </c>
      <c r="F26" s="41"/>
      <c r="G26" s="140" t="s">
        <v>19</v>
      </c>
      <c r="H26" s="141"/>
      <c r="I26" s="4"/>
      <c r="J26" s="29"/>
      <c r="K26" s="4"/>
      <c r="L26" s="4"/>
      <c r="M26" s="4"/>
      <c r="N26" s="4"/>
      <c r="O26" s="33"/>
    </row>
    <row r="27" spans="2:15" ht="18.95" customHeight="1">
      <c r="B27" s="30">
        <v>0.79166666666666663</v>
      </c>
      <c r="C27" s="5"/>
      <c r="D27" s="31">
        <v>0</v>
      </c>
      <c r="E27" s="31">
        <v>0</v>
      </c>
      <c r="F27" s="11"/>
      <c r="G27" s="127"/>
      <c r="H27" s="128"/>
      <c r="I27" s="4"/>
      <c r="J27" s="29"/>
      <c r="K27" s="4"/>
      <c r="L27" s="4"/>
      <c r="M27" s="4"/>
      <c r="N27" s="4"/>
      <c r="O27" s="34"/>
    </row>
    <row r="28" spans="2:15" ht="18.95" customHeight="1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27"/>
      <c r="H28" s="128"/>
      <c r="I28" s="4"/>
      <c r="J28" s="29"/>
      <c r="K28" s="4"/>
      <c r="L28" s="4"/>
      <c r="M28" s="4"/>
      <c r="N28" s="4"/>
      <c r="O28" s="34"/>
    </row>
    <row r="29" spans="2:15" ht="18.95" customHeight="1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27"/>
      <c r="H29" s="128"/>
      <c r="I29" s="4"/>
      <c r="J29" s="29"/>
      <c r="K29" s="4"/>
      <c r="L29" s="4"/>
      <c r="M29" s="4"/>
      <c r="N29" s="4"/>
      <c r="O29" s="34"/>
    </row>
    <row r="30" spans="2:15" ht="18.95" customHeight="1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27"/>
      <c r="H30" s="128"/>
      <c r="I30" s="4"/>
      <c r="J30" s="29"/>
      <c r="K30" s="4"/>
      <c r="L30" s="4"/>
      <c r="M30" s="4"/>
      <c r="N30" s="4"/>
      <c r="O30" s="34"/>
    </row>
    <row r="31" spans="2:15" ht="18.95" customHeight="1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27"/>
      <c r="H31" s="128"/>
      <c r="I31" s="4"/>
      <c r="J31" s="29"/>
      <c r="K31" s="4"/>
      <c r="L31" s="4"/>
      <c r="M31" s="4"/>
      <c r="N31" s="4"/>
      <c r="O31" s="34"/>
    </row>
    <row r="32" spans="2:15" ht="18.95" customHeight="1" thickBot="1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29"/>
      <c r="H32" s="130"/>
      <c r="I32" s="4"/>
      <c r="J32" s="29"/>
      <c r="K32" s="4"/>
      <c r="L32" s="4"/>
      <c r="M32" s="4"/>
      <c r="N32" s="4"/>
      <c r="O32" s="34"/>
    </row>
    <row r="33" spans="2:15" ht="18.95" customHeight="1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8.95" customHeight="1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8.95" customHeight="1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8.95" customHeight="1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8.95" customHeight="1">
      <c r="B37" s="37"/>
      <c r="C37" s="34"/>
      <c r="D37" s="34"/>
      <c r="E37" s="34"/>
      <c r="F37" s="34"/>
      <c r="G37" s="34"/>
      <c r="H37" s="34" t="s">
        <v>38</v>
      </c>
      <c r="I37" s="34"/>
      <c r="J37" s="34"/>
      <c r="K37" s="34"/>
      <c r="L37" s="34"/>
      <c r="M37" s="34"/>
      <c r="N37" s="4"/>
      <c r="O37" s="34"/>
    </row>
    <row r="38" spans="2:15" ht="18.95" customHeight="1">
      <c r="B38" s="37"/>
      <c r="N38" s="4"/>
    </row>
    <row r="39" spans="2:15" ht="18.95" customHeight="1">
      <c r="B39" s="37"/>
      <c r="N39" s="4"/>
    </row>
    <row r="40" spans="2:15" ht="18.95" customHeight="1">
      <c r="B40" s="37"/>
      <c r="N40" s="4"/>
    </row>
    <row r="41" spans="2:15" ht="18.95" customHeight="1">
      <c r="B41" s="37"/>
      <c r="N41" s="4"/>
    </row>
    <row r="42" spans="2:15" ht="18.95" customHeight="1">
      <c r="B42" s="37"/>
      <c r="N42" s="4"/>
    </row>
    <row r="43" spans="2:15" ht="18.95" customHeight="1">
      <c r="B43" s="37"/>
      <c r="N43" s="4"/>
    </row>
  </sheetData>
  <sheetProtection selectLockedCells="1"/>
  <mergeCells count="29">
    <mergeCell ref="G28:H28"/>
    <mergeCell ref="G29:H29"/>
    <mergeCell ref="G30:H30"/>
    <mergeCell ref="G31:H31"/>
    <mergeCell ref="G32:H32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</mergeCells>
  <conditionalFormatting sqref="N9:N32">
    <cfRule type="cellIs" dxfId="6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Hoja26"/>
  <dimension ref="B1:R43"/>
  <sheetViews>
    <sheetView showGridLines="0" showWhiteSpace="0" topLeftCell="A5" zoomScale="70" zoomScaleNormal="70" zoomScalePageLayoutView="70" workbookViewId="0">
      <selection activeCell="E26" sqref="E26"/>
    </sheetView>
  </sheetViews>
  <sheetFormatPr defaultColWidth="11.42578125" defaultRowHeight="14.45"/>
  <cols>
    <col min="1" max="1" width="1.28515625" customWidth="1"/>
    <col min="2" max="2" width="25.85546875" bestFit="1" customWidth="1"/>
    <col min="3" max="5" width="18.7109375" customWidth="1"/>
    <col min="6" max="6" width="93.5703125" customWidth="1"/>
    <col min="7" max="7" width="10.7109375" customWidth="1"/>
    <col min="8" max="8" width="14.42578125" customWidth="1"/>
    <col min="9" max="9" width="10.7109375" customWidth="1"/>
    <col min="10" max="10" width="2.7109375" customWidth="1"/>
    <col min="11" max="11" width="10.7109375" customWidth="1"/>
    <col min="12" max="12" width="14.5703125" customWidth="1"/>
    <col min="13" max="13" width="10.7109375" customWidth="1"/>
    <col min="14" max="14" width="18" customWidth="1"/>
    <col min="15" max="15" width="68.7109375" customWidth="1"/>
  </cols>
  <sheetData>
    <row r="1" spans="2:18" ht="15" customHeight="1" thickBot="1">
      <c r="C1" t="s">
        <v>19</v>
      </c>
    </row>
    <row r="2" spans="2:18" ht="18.75" customHeight="1">
      <c r="B2" s="123"/>
      <c r="C2" s="124"/>
      <c r="D2" s="131" t="s">
        <v>30</v>
      </c>
      <c r="E2" s="132"/>
      <c r="F2" s="132"/>
      <c r="G2" s="132"/>
      <c r="H2" s="133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>
      <c r="B3" s="125"/>
      <c r="C3" s="126"/>
      <c r="D3" s="134"/>
      <c r="E3" s="135"/>
      <c r="F3" s="135"/>
      <c r="G3" s="135"/>
      <c r="H3" s="136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>
      <c r="B5" s="17" t="s">
        <v>5</v>
      </c>
      <c r="C5" s="18" t="s">
        <v>6</v>
      </c>
      <c r="D5" s="137" t="s">
        <v>31</v>
      </c>
      <c r="E5" s="138"/>
      <c r="F5" s="138"/>
      <c r="G5" s="138"/>
      <c r="H5" s="139"/>
      <c r="I5" s="19"/>
      <c r="J5" s="19"/>
      <c r="K5" s="19"/>
      <c r="L5" s="19"/>
      <c r="M5" s="19"/>
      <c r="N5" s="16"/>
      <c r="O5" s="16"/>
      <c r="P5" s="1"/>
    </row>
    <row r="6" spans="2:18" ht="6" customHeight="1" thickBot="1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>
      <c r="B7" s="21" t="s">
        <v>63</v>
      </c>
      <c r="C7" s="22" t="s">
        <v>33</v>
      </c>
      <c r="D7" s="23" t="s">
        <v>34</v>
      </c>
      <c r="E7" s="24" t="s">
        <v>15</v>
      </c>
      <c r="F7" s="25" t="s">
        <v>35</v>
      </c>
      <c r="G7" s="119" t="s">
        <v>36</v>
      </c>
      <c r="H7" s="120"/>
      <c r="I7" s="26"/>
      <c r="J7" s="26"/>
      <c r="K7" s="4"/>
      <c r="L7" s="26"/>
      <c r="M7" s="26"/>
      <c r="N7" s="26"/>
      <c r="O7" s="26"/>
      <c r="P7" s="2"/>
    </row>
    <row r="8" spans="2:18" ht="15" customHeight="1">
      <c r="B8" s="27" t="s">
        <v>37</v>
      </c>
      <c r="C8" s="38">
        <f>'Día 25'!C26</f>
        <v>4558541</v>
      </c>
      <c r="D8" s="28" t="s">
        <v>19</v>
      </c>
      <c r="E8" s="28"/>
      <c r="F8" s="8"/>
      <c r="G8" s="121"/>
      <c r="H8" s="122"/>
      <c r="I8" s="29"/>
      <c r="J8" s="29"/>
      <c r="K8" s="4"/>
      <c r="L8" s="4"/>
      <c r="M8" s="4"/>
      <c r="N8" s="7"/>
      <c r="O8" s="7"/>
    </row>
    <row r="9" spans="2:18" ht="18.95" customHeight="1">
      <c r="B9" s="30">
        <v>4.1666666666666664E-2</v>
      </c>
      <c r="C9" s="5">
        <v>0</v>
      </c>
      <c r="D9" s="31" t="s">
        <v>19</v>
      </c>
      <c r="E9" s="31" t="s">
        <v>19</v>
      </c>
      <c r="F9" s="9"/>
      <c r="G9" s="127"/>
      <c r="H9" s="128"/>
      <c r="I9" s="4"/>
      <c r="J9" s="29"/>
      <c r="K9" s="4"/>
      <c r="L9" s="4"/>
      <c r="M9" s="4"/>
      <c r="N9" s="4"/>
      <c r="O9" s="32"/>
      <c r="P9" s="3" t="s">
        <v>19</v>
      </c>
    </row>
    <row r="10" spans="2:18" ht="18.95" customHeight="1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27"/>
      <c r="H10" s="128"/>
      <c r="I10" s="4"/>
      <c r="J10" s="29"/>
      <c r="K10" s="4"/>
      <c r="L10" s="4"/>
      <c r="M10" s="4"/>
      <c r="N10" s="4"/>
      <c r="O10" s="33"/>
    </row>
    <row r="11" spans="2:18" ht="18.95" customHeight="1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27"/>
      <c r="H11" s="128"/>
      <c r="I11" s="4"/>
      <c r="J11" s="29"/>
      <c r="K11" s="4"/>
      <c r="L11" s="4"/>
      <c r="M11" s="4"/>
      <c r="N11" s="4"/>
      <c r="O11" s="33"/>
      <c r="R11" t="s">
        <v>19</v>
      </c>
    </row>
    <row r="12" spans="2:18" ht="18.95" customHeight="1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27"/>
      <c r="H12" s="128"/>
      <c r="I12" s="4"/>
      <c r="J12" s="29"/>
      <c r="K12" s="4"/>
      <c r="L12" s="4"/>
      <c r="M12" s="4"/>
      <c r="N12" s="4"/>
      <c r="O12" s="33"/>
    </row>
    <row r="13" spans="2:18" ht="18.95" customHeight="1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/>
      <c r="G13" s="127"/>
      <c r="H13" s="128"/>
      <c r="I13" s="4"/>
      <c r="J13" s="29"/>
      <c r="K13" s="4"/>
      <c r="L13" s="4"/>
      <c r="M13" s="4"/>
      <c r="N13" s="4"/>
      <c r="O13" s="33"/>
    </row>
    <row r="14" spans="2:18" ht="18.95" customHeight="1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/>
      <c r="G14" s="127"/>
      <c r="H14" s="128"/>
      <c r="I14" s="4"/>
      <c r="J14" s="29"/>
      <c r="K14" s="4"/>
      <c r="L14" s="4"/>
      <c r="M14" s="4"/>
      <c r="N14" s="4"/>
      <c r="O14" s="33"/>
    </row>
    <row r="15" spans="2:18" ht="18.95" customHeight="1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27"/>
      <c r="H15" s="128"/>
      <c r="I15" s="4"/>
      <c r="J15" s="29"/>
      <c r="K15" s="4"/>
      <c r="L15" s="4"/>
      <c r="M15" s="4"/>
      <c r="N15" s="4"/>
      <c r="O15" s="33"/>
    </row>
    <row r="16" spans="2:18" ht="18.95" customHeight="1">
      <c r="B16" s="39">
        <v>0.33333333333333331</v>
      </c>
      <c r="C16" s="82">
        <v>4560310</v>
      </c>
      <c r="D16" s="40">
        <f>+C16-C8</f>
        <v>1769</v>
      </c>
      <c r="E16" s="92">
        <f>+D16*1000/14/3600</f>
        <v>35.099206349206348</v>
      </c>
      <c r="F16" s="45"/>
      <c r="G16" s="140"/>
      <c r="H16" s="141"/>
      <c r="I16" s="4"/>
      <c r="J16" s="29"/>
      <c r="K16" s="4"/>
      <c r="L16" s="4"/>
      <c r="M16" s="4"/>
      <c r="N16" s="4"/>
      <c r="O16" s="33"/>
    </row>
    <row r="17" spans="2:15" ht="18.95" customHeight="1">
      <c r="B17" s="30">
        <v>0.375</v>
      </c>
      <c r="C17" s="5">
        <v>0</v>
      </c>
      <c r="D17" s="31">
        <v>0</v>
      </c>
      <c r="E17" s="31">
        <v>0</v>
      </c>
      <c r="F17" s="44"/>
      <c r="G17" s="127"/>
      <c r="H17" s="128"/>
      <c r="I17" s="4"/>
      <c r="J17" s="29"/>
      <c r="K17" s="4"/>
      <c r="L17" s="4"/>
      <c r="M17" s="4"/>
      <c r="N17" s="4"/>
      <c r="O17" s="33"/>
    </row>
    <row r="18" spans="2:15" ht="18.95" customHeight="1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27"/>
      <c r="H18" s="128"/>
      <c r="I18" s="4"/>
      <c r="J18" s="29"/>
      <c r="K18" s="4"/>
      <c r="L18" s="4"/>
      <c r="M18" s="4"/>
      <c r="N18" s="4"/>
      <c r="O18" s="33"/>
    </row>
    <row r="19" spans="2:15" ht="18.95" customHeight="1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27"/>
      <c r="H19" s="128"/>
      <c r="I19" s="4"/>
      <c r="J19" s="29"/>
      <c r="K19" s="4"/>
      <c r="L19" s="4"/>
      <c r="M19" s="4"/>
      <c r="N19" s="4"/>
      <c r="O19" s="33"/>
    </row>
    <row r="20" spans="2:15" ht="18.95" customHeight="1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27"/>
      <c r="H20" s="128"/>
      <c r="I20" s="4"/>
      <c r="J20" s="29"/>
      <c r="K20" s="4"/>
      <c r="L20" s="4"/>
      <c r="M20" s="4"/>
      <c r="N20" s="4"/>
      <c r="O20" s="33"/>
    </row>
    <row r="21" spans="2:15" ht="18.95" customHeight="1">
      <c r="B21" s="39">
        <v>0.54166666666666663</v>
      </c>
      <c r="C21" s="82">
        <v>4560937</v>
      </c>
      <c r="D21" s="40">
        <f>+C21-C16</f>
        <v>627</v>
      </c>
      <c r="E21" s="92">
        <f>+D21*1000/5/3600</f>
        <v>34.833333333333336</v>
      </c>
      <c r="F21" s="41"/>
      <c r="G21" s="140"/>
      <c r="H21" s="141"/>
      <c r="I21" s="4"/>
      <c r="J21" s="29"/>
      <c r="K21" s="4"/>
      <c r="L21" s="4"/>
      <c r="M21" s="4"/>
      <c r="N21" s="4"/>
      <c r="O21" s="33"/>
    </row>
    <row r="22" spans="2:15" ht="18.95" customHeight="1">
      <c r="B22" s="30">
        <v>0.58333333333333337</v>
      </c>
      <c r="C22" s="5">
        <v>0</v>
      </c>
      <c r="D22" s="31">
        <v>0</v>
      </c>
      <c r="E22" s="31">
        <v>0</v>
      </c>
      <c r="F22" s="44"/>
      <c r="G22" s="127"/>
      <c r="H22" s="128"/>
      <c r="I22" s="4"/>
      <c r="J22" s="29"/>
      <c r="K22" s="4"/>
      <c r="L22" s="4"/>
      <c r="M22" s="4"/>
      <c r="N22" s="4"/>
      <c r="O22" s="34"/>
    </row>
    <row r="23" spans="2:15" ht="18.95" customHeight="1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27"/>
      <c r="H23" s="128"/>
      <c r="I23" s="4"/>
      <c r="J23" s="29"/>
      <c r="K23" s="4"/>
      <c r="L23" s="4"/>
      <c r="M23" s="4"/>
      <c r="N23" s="4"/>
      <c r="O23" s="34"/>
    </row>
    <row r="24" spans="2:15" ht="18.95" customHeight="1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27"/>
      <c r="H24" s="128"/>
      <c r="I24" s="4"/>
      <c r="J24" s="29"/>
      <c r="K24" s="4"/>
      <c r="L24" s="4"/>
      <c r="M24" s="4"/>
      <c r="N24" s="4"/>
      <c r="O24" s="34"/>
    </row>
    <row r="25" spans="2:15" ht="18.95" customHeight="1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27"/>
      <c r="H25" s="128"/>
      <c r="I25" s="4"/>
      <c r="J25" s="29"/>
      <c r="K25" s="4"/>
      <c r="L25" s="4"/>
      <c r="M25" s="4"/>
      <c r="N25" s="4"/>
      <c r="O25" s="34"/>
    </row>
    <row r="26" spans="2:15" ht="18.95" customHeight="1">
      <c r="B26" s="39">
        <v>0.75</v>
      </c>
      <c r="C26" s="82">
        <v>4561553</v>
      </c>
      <c r="D26" s="40">
        <f>+C26-C21</f>
        <v>616</v>
      </c>
      <c r="E26" s="92">
        <f>+D26*1000/5/3600</f>
        <v>34.222222222222221</v>
      </c>
      <c r="F26" s="45"/>
      <c r="G26" s="140"/>
      <c r="H26" s="141"/>
      <c r="I26" s="4"/>
      <c r="J26" s="29"/>
      <c r="K26" s="4"/>
      <c r="L26" s="4"/>
      <c r="M26" s="4"/>
      <c r="N26" s="4"/>
      <c r="O26" s="33"/>
    </row>
    <row r="27" spans="2:15" ht="18.95" customHeight="1">
      <c r="B27" s="30">
        <v>0.79166666666666663</v>
      </c>
      <c r="C27" s="5">
        <v>0</v>
      </c>
      <c r="D27" s="31">
        <v>0</v>
      </c>
      <c r="E27" s="31">
        <v>0</v>
      </c>
      <c r="F27" s="11"/>
      <c r="G27" s="127"/>
      <c r="H27" s="128"/>
      <c r="I27" s="4"/>
      <c r="J27" s="29"/>
      <c r="K27" s="4"/>
      <c r="L27" s="4"/>
      <c r="M27" s="4"/>
      <c r="N27" s="4"/>
      <c r="O27" s="34"/>
    </row>
    <row r="28" spans="2:15" ht="18.95" customHeight="1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27"/>
      <c r="H28" s="128"/>
      <c r="I28" s="4"/>
      <c r="J28" s="29"/>
      <c r="K28" s="4"/>
      <c r="L28" s="4"/>
      <c r="M28" s="4"/>
      <c r="N28" s="4"/>
      <c r="O28" s="34"/>
    </row>
    <row r="29" spans="2:15" ht="18.95" customHeight="1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27"/>
      <c r="H29" s="128"/>
      <c r="I29" s="4"/>
      <c r="J29" s="29"/>
      <c r="K29" s="4"/>
      <c r="L29" s="4"/>
      <c r="M29" s="4"/>
      <c r="N29" s="4"/>
      <c r="O29" s="34"/>
    </row>
    <row r="30" spans="2:15" ht="18.95" customHeight="1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27"/>
      <c r="H30" s="128"/>
      <c r="I30" s="4"/>
      <c r="J30" s="29"/>
      <c r="K30" s="4"/>
      <c r="L30" s="4"/>
      <c r="M30" s="4"/>
      <c r="N30" s="4"/>
      <c r="O30" s="34"/>
    </row>
    <row r="31" spans="2:15" ht="18.95" customHeight="1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27"/>
      <c r="H31" s="128"/>
      <c r="I31" s="4"/>
      <c r="J31" s="29"/>
      <c r="K31" s="4"/>
      <c r="L31" s="4"/>
      <c r="M31" s="4"/>
      <c r="N31" s="4"/>
      <c r="O31" s="34"/>
    </row>
    <row r="32" spans="2:15" ht="18.95" customHeight="1" thickBot="1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29"/>
      <c r="H32" s="130"/>
      <c r="I32" s="4"/>
      <c r="J32" s="29"/>
      <c r="K32" s="4"/>
      <c r="L32" s="4"/>
      <c r="M32" s="4"/>
      <c r="N32" s="4"/>
      <c r="O32" s="34"/>
    </row>
    <row r="33" spans="2:15" ht="18.95" customHeight="1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8.95" customHeight="1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8.95" customHeight="1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8.95" customHeight="1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8.95" customHeight="1">
      <c r="B37" s="37"/>
      <c r="C37" s="34"/>
      <c r="D37" s="34"/>
      <c r="E37" s="34"/>
      <c r="F37" s="34"/>
      <c r="G37" s="34"/>
      <c r="H37" s="34" t="s">
        <v>38</v>
      </c>
      <c r="I37" s="34"/>
      <c r="J37" s="34"/>
      <c r="K37" s="34"/>
      <c r="L37" s="34"/>
      <c r="M37" s="34"/>
      <c r="N37" s="4"/>
      <c r="O37" s="34"/>
    </row>
    <row r="38" spans="2:15" ht="18.95" customHeight="1">
      <c r="B38" s="37"/>
      <c r="N38" s="4"/>
    </row>
    <row r="39" spans="2:15" ht="18.95" customHeight="1">
      <c r="B39" s="37"/>
      <c r="N39" s="4"/>
    </row>
    <row r="40" spans="2:15" ht="18.95" customHeight="1">
      <c r="B40" s="37"/>
      <c r="N40" s="4"/>
    </row>
    <row r="41" spans="2:15" ht="18.95" customHeight="1">
      <c r="B41" s="37"/>
      <c r="N41" s="4"/>
    </row>
    <row r="42" spans="2:15" ht="18.95" customHeight="1">
      <c r="B42" s="37"/>
      <c r="N42" s="4"/>
    </row>
    <row r="43" spans="2:15" ht="18.95" customHeight="1">
      <c r="B43" s="37"/>
      <c r="N43" s="4"/>
    </row>
  </sheetData>
  <sheetProtection selectLockedCells="1"/>
  <mergeCells count="29">
    <mergeCell ref="G28:H28"/>
    <mergeCell ref="G29:H29"/>
    <mergeCell ref="G30:H30"/>
    <mergeCell ref="G31:H31"/>
    <mergeCell ref="G32:H32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</mergeCells>
  <conditionalFormatting sqref="N9:N32">
    <cfRule type="cellIs" dxfId="5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Hoja27"/>
  <dimension ref="B1:R43"/>
  <sheetViews>
    <sheetView showGridLines="0" showWhiteSpace="0" topLeftCell="A5" zoomScale="70" zoomScaleNormal="70" zoomScalePageLayoutView="70" workbookViewId="0">
      <selection activeCell="C8" sqref="C8"/>
    </sheetView>
  </sheetViews>
  <sheetFormatPr defaultColWidth="11.42578125" defaultRowHeight="14.45"/>
  <cols>
    <col min="1" max="1" width="1.28515625" customWidth="1"/>
    <col min="2" max="2" width="25.85546875" bestFit="1" customWidth="1"/>
    <col min="3" max="5" width="18.7109375" customWidth="1"/>
    <col min="6" max="6" width="93.5703125" customWidth="1"/>
    <col min="7" max="7" width="10.7109375" customWidth="1"/>
    <col min="8" max="8" width="14.42578125" customWidth="1"/>
    <col min="9" max="9" width="10.7109375" customWidth="1"/>
    <col min="10" max="10" width="2.7109375" customWidth="1"/>
    <col min="11" max="11" width="10.7109375" customWidth="1"/>
    <col min="12" max="12" width="14.5703125" customWidth="1"/>
    <col min="13" max="13" width="10.7109375" customWidth="1"/>
    <col min="14" max="14" width="18" customWidth="1"/>
    <col min="15" max="15" width="68.7109375" customWidth="1"/>
  </cols>
  <sheetData>
    <row r="1" spans="2:18" ht="15" customHeight="1" thickBot="1">
      <c r="C1" t="s">
        <v>19</v>
      </c>
    </row>
    <row r="2" spans="2:18" ht="18.75" customHeight="1">
      <c r="B2" s="123"/>
      <c r="C2" s="124"/>
      <c r="D2" s="131" t="s">
        <v>30</v>
      </c>
      <c r="E2" s="132"/>
      <c r="F2" s="132"/>
      <c r="G2" s="132"/>
      <c r="H2" s="133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>
      <c r="B3" s="125"/>
      <c r="C3" s="126"/>
      <c r="D3" s="134"/>
      <c r="E3" s="135"/>
      <c r="F3" s="135"/>
      <c r="G3" s="135"/>
      <c r="H3" s="136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>
      <c r="B5" s="17" t="s">
        <v>5</v>
      </c>
      <c r="C5" s="18" t="s">
        <v>6</v>
      </c>
      <c r="D5" s="137" t="s">
        <v>31</v>
      </c>
      <c r="E5" s="138"/>
      <c r="F5" s="138"/>
      <c r="G5" s="138"/>
      <c r="H5" s="139"/>
      <c r="I5" s="19"/>
      <c r="J5" s="19"/>
      <c r="K5" s="19"/>
      <c r="L5" s="19"/>
      <c r="M5" s="19"/>
      <c r="N5" s="16"/>
      <c r="O5" s="16"/>
      <c r="P5" s="1"/>
    </row>
    <row r="6" spans="2:18" ht="6" customHeight="1" thickBot="1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>
      <c r="B7" s="21" t="s">
        <v>64</v>
      </c>
      <c r="C7" s="22" t="s">
        <v>33</v>
      </c>
      <c r="D7" s="23" t="s">
        <v>34</v>
      </c>
      <c r="E7" s="24" t="s">
        <v>15</v>
      </c>
      <c r="F7" s="25" t="s">
        <v>35</v>
      </c>
      <c r="G7" s="119" t="s">
        <v>36</v>
      </c>
      <c r="H7" s="120"/>
      <c r="I7" s="26"/>
      <c r="J7" s="26"/>
      <c r="K7" s="4"/>
      <c r="L7" s="26"/>
      <c r="M7" s="26"/>
      <c r="N7" s="26"/>
      <c r="O7" s="26"/>
      <c r="P7" s="2"/>
    </row>
    <row r="8" spans="2:18" ht="15" customHeight="1">
      <c r="B8" s="27" t="s">
        <v>37</v>
      </c>
      <c r="C8" s="38">
        <f>+'Día 26'!C26</f>
        <v>4561553</v>
      </c>
      <c r="D8" s="28" t="s">
        <v>19</v>
      </c>
      <c r="E8" s="28"/>
      <c r="F8" s="8" t="s">
        <v>19</v>
      </c>
      <c r="G8" s="121"/>
      <c r="H8" s="122"/>
      <c r="I8" s="29"/>
      <c r="J8" s="29"/>
      <c r="K8" s="4"/>
      <c r="L8" s="4"/>
      <c r="M8" s="4"/>
      <c r="N8" s="7"/>
      <c r="O8" s="7"/>
    </row>
    <row r="9" spans="2:18" ht="18.95" customHeight="1">
      <c r="B9" s="30">
        <v>4.1666666666666664E-2</v>
      </c>
      <c r="C9" s="5">
        <v>0</v>
      </c>
      <c r="D9" s="31" t="s">
        <v>19</v>
      </c>
      <c r="E9" s="31" t="s">
        <v>19</v>
      </c>
      <c r="F9" s="9" t="s">
        <v>19</v>
      </c>
      <c r="G9" s="127"/>
      <c r="H9" s="128"/>
      <c r="I9" s="4"/>
      <c r="J9" s="29"/>
      <c r="K9" s="4"/>
      <c r="L9" s="4"/>
      <c r="M9" s="4"/>
      <c r="N9" s="4"/>
      <c r="O9" s="32"/>
      <c r="P9" s="3" t="s">
        <v>19</v>
      </c>
    </row>
    <row r="10" spans="2:18" ht="18.95" customHeight="1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27"/>
      <c r="H10" s="128"/>
      <c r="I10" s="4"/>
      <c r="J10" s="29"/>
      <c r="K10" s="4"/>
      <c r="L10" s="4"/>
      <c r="M10" s="4"/>
      <c r="N10" s="4"/>
      <c r="O10" s="33"/>
    </row>
    <row r="11" spans="2:18" ht="18.95" customHeight="1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27"/>
      <c r="H11" s="128"/>
      <c r="I11" s="4"/>
      <c r="J11" s="29"/>
      <c r="K11" s="4"/>
      <c r="L11" s="4"/>
      <c r="M11" s="4"/>
      <c r="N11" s="4"/>
      <c r="O11" s="33"/>
      <c r="R11" t="s">
        <v>19</v>
      </c>
    </row>
    <row r="12" spans="2:18" ht="18.95" customHeight="1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27"/>
      <c r="H12" s="128"/>
      <c r="I12" s="4"/>
      <c r="J12" s="29"/>
      <c r="K12" s="4"/>
      <c r="L12" s="4"/>
      <c r="M12" s="4"/>
      <c r="N12" s="4"/>
      <c r="O12" s="33"/>
    </row>
    <row r="13" spans="2:18" ht="18.95" customHeight="1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/>
      <c r="G13" s="127"/>
      <c r="H13" s="128"/>
      <c r="I13" s="4"/>
      <c r="J13" s="29"/>
      <c r="K13" s="4"/>
      <c r="L13" s="4"/>
      <c r="M13" s="4"/>
      <c r="N13" s="4"/>
      <c r="O13" s="33"/>
    </row>
    <row r="14" spans="2:18" ht="18.95" customHeight="1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/>
      <c r="G14" s="127"/>
      <c r="H14" s="128"/>
      <c r="I14" s="4"/>
      <c r="J14" s="29"/>
      <c r="K14" s="4"/>
      <c r="L14" s="4"/>
      <c r="M14" s="4"/>
      <c r="N14" s="4"/>
      <c r="O14" s="33"/>
    </row>
    <row r="15" spans="2:18" ht="18.95" customHeight="1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27"/>
      <c r="H15" s="128"/>
      <c r="I15" s="4"/>
      <c r="J15" s="29"/>
      <c r="K15" s="4"/>
      <c r="L15" s="4"/>
      <c r="M15" s="4"/>
      <c r="N15" s="4"/>
      <c r="O15" s="33"/>
    </row>
    <row r="16" spans="2:18" ht="18.95" customHeight="1">
      <c r="B16" s="39">
        <v>0.33333333333333331</v>
      </c>
      <c r="C16" s="82">
        <v>4563299</v>
      </c>
      <c r="D16" s="40">
        <f>+C16-C8</f>
        <v>1746</v>
      </c>
      <c r="E16" s="92">
        <f>+D16*1000/14/3600</f>
        <v>34.642857142857139</v>
      </c>
      <c r="F16" s="45"/>
      <c r="G16" s="140"/>
      <c r="H16" s="141"/>
      <c r="I16" s="4"/>
      <c r="J16" s="29"/>
      <c r="K16" s="4"/>
      <c r="L16" s="4"/>
      <c r="M16" s="4"/>
      <c r="N16" s="4"/>
      <c r="O16" s="33"/>
    </row>
    <row r="17" spans="2:15" ht="18.95" customHeight="1">
      <c r="B17" s="30">
        <v>0.375</v>
      </c>
      <c r="C17" s="5">
        <v>0</v>
      </c>
      <c r="D17" s="31">
        <v>0</v>
      </c>
      <c r="E17" s="94">
        <f t="shared" si="1"/>
        <v>0</v>
      </c>
      <c r="F17" s="96"/>
      <c r="G17" s="146"/>
      <c r="H17" s="128"/>
      <c r="I17" s="4"/>
      <c r="J17" s="29"/>
      <c r="K17" s="4"/>
      <c r="L17" s="4"/>
      <c r="M17" s="4"/>
      <c r="N17" s="4"/>
      <c r="O17" s="33"/>
    </row>
    <row r="18" spans="2:15" ht="18.95" customHeight="1">
      <c r="B18" s="30">
        <v>0.41666666666666669</v>
      </c>
      <c r="C18" s="5">
        <v>0</v>
      </c>
      <c r="D18" s="31">
        <f t="shared" si="0"/>
        <v>0</v>
      </c>
      <c r="E18" s="94">
        <f t="shared" si="1"/>
        <v>0</v>
      </c>
      <c r="F18" s="96"/>
      <c r="G18" s="146"/>
      <c r="H18" s="128"/>
      <c r="I18" s="4"/>
      <c r="J18" s="29"/>
      <c r="K18" s="4"/>
      <c r="L18" s="4"/>
      <c r="M18" s="4"/>
      <c r="N18" s="4"/>
      <c r="O18" s="33"/>
    </row>
    <row r="19" spans="2:15" ht="18.95" customHeight="1">
      <c r="B19" s="30">
        <v>0.45833333333333331</v>
      </c>
      <c r="C19" s="5">
        <v>0</v>
      </c>
      <c r="D19" s="31">
        <f t="shared" si="0"/>
        <v>0</v>
      </c>
      <c r="E19" s="94">
        <f t="shared" si="1"/>
        <v>0</v>
      </c>
      <c r="F19" s="96"/>
      <c r="G19" s="146"/>
      <c r="H19" s="128"/>
      <c r="I19" s="4"/>
      <c r="J19" s="29"/>
      <c r="K19" s="4"/>
      <c r="L19" s="4"/>
      <c r="M19" s="4"/>
      <c r="N19" s="4"/>
      <c r="O19" s="33"/>
    </row>
    <row r="20" spans="2:15" ht="18.95" customHeight="1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95"/>
      <c r="G20" s="127"/>
      <c r="H20" s="128"/>
      <c r="I20" s="4"/>
      <c r="J20" s="29"/>
      <c r="K20" s="4"/>
      <c r="L20" s="4"/>
      <c r="M20" s="4"/>
      <c r="N20" s="4"/>
      <c r="O20" s="33"/>
    </row>
    <row r="21" spans="2:15" ht="18.95" customHeight="1">
      <c r="B21" s="39">
        <v>0.54166666666666663</v>
      </c>
      <c r="C21" s="82">
        <v>4563930</v>
      </c>
      <c r="D21" s="40">
        <f>+C21-C16</f>
        <v>631</v>
      </c>
      <c r="E21" s="92">
        <f>+D21*1000/5/3600</f>
        <v>35.055555555555557</v>
      </c>
      <c r="F21" s="45"/>
      <c r="G21" s="140"/>
      <c r="H21" s="141"/>
      <c r="I21" s="4"/>
      <c r="J21" s="29"/>
      <c r="K21" s="4"/>
      <c r="L21" s="4"/>
      <c r="M21" s="4"/>
      <c r="N21" s="4"/>
      <c r="O21" s="33"/>
    </row>
    <row r="22" spans="2:15" ht="18.95" customHeight="1">
      <c r="B22" s="30">
        <v>0.58333333333333337</v>
      </c>
      <c r="C22" s="5">
        <v>0</v>
      </c>
      <c r="D22" s="31">
        <v>0</v>
      </c>
      <c r="E22" s="31">
        <v>0</v>
      </c>
      <c r="F22" s="11"/>
      <c r="G22" s="127"/>
      <c r="H22" s="128"/>
      <c r="I22" s="4"/>
      <c r="J22" s="29"/>
      <c r="K22" s="4"/>
      <c r="L22" s="4"/>
      <c r="M22" s="4"/>
      <c r="N22" s="4"/>
      <c r="O22" s="34"/>
    </row>
    <row r="23" spans="2:15" ht="18.95" customHeight="1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43"/>
      <c r="G23" s="127"/>
      <c r="H23" s="128"/>
      <c r="I23" s="4"/>
      <c r="J23" s="29"/>
      <c r="K23" s="4"/>
      <c r="L23" s="4"/>
      <c r="M23" s="4"/>
      <c r="N23" s="4"/>
      <c r="O23" s="34"/>
    </row>
    <row r="24" spans="2:15" ht="18.95" customHeight="1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27"/>
      <c r="H24" s="128"/>
      <c r="I24" s="4"/>
      <c r="J24" s="29"/>
      <c r="K24" s="4"/>
      <c r="L24" s="4"/>
      <c r="M24" s="4"/>
      <c r="N24" s="4"/>
      <c r="O24" s="34"/>
    </row>
    <row r="25" spans="2:15" ht="18.95" customHeight="1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27"/>
      <c r="H25" s="128"/>
      <c r="I25" s="4"/>
      <c r="J25" s="29"/>
      <c r="K25" s="4"/>
      <c r="L25" s="4"/>
      <c r="M25" s="4"/>
      <c r="N25" s="4"/>
      <c r="O25" s="34"/>
    </row>
    <row r="26" spans="2:15" ht="18.95" customHeight="1">
      <c r="B26" s="39">
        <v>0.75</v>
      </c>
      <c r="C26" s="82">
        <v>4564568</v>
      </c>
      <c r="D26" s="40">
        <f>+C26-C21</f>
        <v>638</v>
      </c>
      <c r="E26" s="92">
        <f>+D26*1000/5/3600</f>
        <v>35.444444444444443</v>
      </c>
      <c r="F26" s="45"/>
      <c r="G26" s="140"/>
      <c r="H26" s="141"/>
      <c r="I26" s="4"/>
      <c r="J26" s="29"/>
      <c r="K26" s="4"/>
      <c r="L26" s="4"/>
      <c r="M26" s="4"/>
      <c r="N26" s="4"/>
      <c r="O26" s="33"/>
    </row>
    <row r="27" spans="2:15" ht="18.95" customHeight="1">
      <c r="B27" s="30">
        <v>0.79166666666666663</v>
      </c>
      <c r="C27" s="5">
        <v>0</v>
      </c>
      <c r="D27" s="31">
        <v>0</v>
      </c>
      <c r="E27" s="31">
        <v>0</v>
      </c>
      <c r="F27" s="11"/>
      <c r="G27" s="127"/>
      <c r="H27" s="128"/>
      <c r="I27" s="4"/>
      <c r="J27" s="29"/>
      <c r="K27" s="4"/>
      <c r="L27" s="4"/>
      <c r="M27" s="4"/>
      <c r="N27" s="4"/>
      <c r="O27" s="34"/>
    </row>
    <row r="28" spans="2:15" ht="18.95" customHeight="1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27"/>
      <c r="H28" s="128"/>
      <c r="I28" s="4"/>
      <c r="J28" s="29"/>
      <c r="K28" s="4"/>
      <c r="L28" s="4"/>
      <c r="M28" s="4"/>
      <c r="N28" s="4"/>
      <c r="O28" s="34"/>
    </row>
    <row r="29" spans="2:15" ht="18.95" customHeight="1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27"/>
      <c r="H29" s="128"/>
      <c r="I29" s="4"/>
      <c r="J29" s="29"/>
      <c r="K29" s="4"/>
      <c r="L29" s="4"/>
      <c r="M29" s="4"/>
      <c r="N29" s="4"/>
      <c r="O29" s="34"/>
    </row>
    <row r="30" spans="2:15" ht="18.95" customHeight="1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27"/>
      <c r="H30" s="128"/>
      <c r="I30" s="4"/>
      <c r="J30" s="29"/>
      <c r="K30" s="4"/>
      <c r="L30" s="4"/>
      <c r="M30" s="4"/>
      <c r="N30" s="4"/>
      <c r="O30" s="34"/>
    </row>
    <row r="31" spans="2:15" ht="18.95" customHeight="1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27"/>
      <c r="H31" s="128"/>
      <c r="I31" s="4"/>
      <c r="J31" s="29"/>
      <c r="K31" s="4"/>
      <c r="L31" s="4"/>
      <c r="M31" s="4"/>
      <c r="N31" s="4"/>
      <c r="O31" s="34"/>
    </row>
    <row r="32" spans="2:15" ht="18.95" customHeight="1" thickBot="1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29"/>
      <c r="H32" s="130"/>
      <c r="I32" s="4"/>
      <c r="J32" s="29"/>
      <c r="K32" s="4"/>
      <c r="L32" s="4"/>
      <c r="M32" s="4"/>
      <c r="N32" s="4"/>
      <c r="O32" s="34"/>
    </row>
    <row r="33" spans="2:15" ht="18.95" customHeight="1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8.95" customHeight="1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8.95" customHeight="1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8.95" customHeight="1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8.95" customHeight="1">
      <c r="B37" s="37"/>
      <c r="C37" s="34"/>
      <c r="D37" s="34"/>
      <c r="E37" s="34"/>
      <c r="F37" s="34"/>
      <c r="G37" s="34"/>
      <c r="H37" s="34" t="s">
        <v>38</v>
      </c>
      <c r="I37" s="34"/>
      <c r="J37" s="34"/>
      <c r="K37" s="34"/>
      <c r="L37" s="34"/>
      <c r="M37" s="34"/>
      <c r="N37" s="4"/>
      <c r="O37" s="34"/>
    </row>
    <row r="38" spans="2:15" ht="18.95" customHeight="1">
      <c r="B38" s="37"/>
      <c r="N38" s="4"/>
    </row>
    <row r="39" spans="2:15" ht="18.95" customHeight="1">
      <c r="B39" s="37"/>
      <c r="N39" s="4"/>
    </row>
    <row r="40" spans="2:15" ht="18.95" customHeight="1">
      <c r="B40" s="37"/>
      <c r="N40" s="4"/>
    </row>
    <row r="41" spans="2:15" ht="18.95" customHeight="1">
      <c r="B41" s="37"/>
      <c r="N41" s="4"/>
    </row>
    <row r="42" spans="2:15" ht="18.95" customHeight="1">
      <c r="B42" s="37"/>
      <c r="N42" s="4"/>
    </row>
    <row r="43" spans="2:15" ht="18.95" customHeight="1">
      <c r="B43" s="37"/>
      <c r="N43" s="4"/>
    </row>
  </sheetData>
  <sheetProtection selectLockedCells="1"/>
  <mergeCells count="29">
    <mergeCell ref="G28:H28"/>
    <mergeCell ref="G29:H29"/>
    <mergeCell ref="G30:H30"/>
    <mergeCell ref="G31:H31"/>
    <mergeCell ref="G32:H32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</mergeCells>
  <conditionalFormatting sqref="N9:N32">
    <cfRule type="cellIs" dxfId="4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Hoja28"/>
  <dimension ref="B1:R43"/>
  <sheetViews>
    <sheetView showGridLines="0" showWhiteSpace="0" topLeftCell="A4" zoomScale="70" zoomScaleNormal="70" zoomScalePageLayoutView="70" workbookViewId="0">
      <selection activeCell="C16" sqref="C16"/>
    </sheetView>
  </sheetViews>
  <sheetFormatPr defaultColWidth="11.42578125" defaultRowHeight="14.45"/>
  <cols>
    <col min="1" max="1" width="1.28515625" customWidth="1"/>
    <col min="2" max="2" width="25.85546875" bestFit="1" customWidth="1"/>
    <col min="3" max="5" width="18.7109375" customWidth="1"/>
    <col min="6" max="6" width="93.5703125" customWidth="1"/>
    <col min="7" max="7" width="10.7109375" customWidth="1"/>
    <col min="8" max="8" width="14.42578125" customWidth="1"/>
    <col min="9" max="9" width="10.7109375" customWidth="1"/>
    <col min="10" max="10" width="2.7109375" customWidth="1"/>
    <col min="11" max="11" width="10.7109375" customWidth="1"/>
    <col min="12" max="12" width="14.5703125" customWidth="1"/>
    <col min="13" max="13" width="10.7109375" customWidth="1"/>
    <col min="14" max="14" width="18" customWidth="1"/>
    <col min="15" max="15" width="68.7109375" customWidth="1"/>
  </cols>
  <sheetData>
    <row r="1" spans="2:18" ht="15" customHeight="1" thickBot="1">
      <c r="C1" t="s">
        <v>19</v>
      </c>
    </row>
    <row r="2" spans="2:18" ht="18.75" customHeight="1">
      <c r="B2" s="123"/>
      <c r="C2" s="124"/>
      <c r="D2" s="131" t="s">
        <v>30</v>
      </c>
      <c r="E2" s="132"/>
      <c r="F2" s="132"/>
      <c r="G2" s="132"/>
      <c r="H2" s="133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>
      <c r="B3" s="125"/>
      <c r="C3" s="126"/>
      <c r="D3" s="134"/>
      <c r="E3" s="135"/>
      <c r="F3" s="135"/>
      <c r="G3" s="135"/>
      <c r="H3" s="136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>
      <c r="B5" s="17" t="s">
        <v>5</v>
      </c>
      <c r="C5" s="18" t="s">
        <v>6</v>
      </c>
      <c r="D5" s="137" t="s">
        <v>31</v>
      </c>
      <c r="E5" s="138"/>
      <c r="F5" s="138"/>
      <c r="G5" s="138"/>
      <c r="H5" s="139"/>
      <c r="I5" s="19"/>
      <c r="J5" s="19"/>
      <c r="K5" s="19"/>
      <c r="L5" s="19"/>
      <c r="M5" s="19"/>
      <c r="N5" s="16"/>
      <c r="O5" s="16"/>
      <c r="P5" s="1"/>
    </row>
    <row r="6" spans="2:18" ht="6" customHeight="1" thickBot="1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>
      <c r="B7" s="21" t="s">
        <v>65</v>
      </c>
      <c r="C7" s="22" t="s">
        <v>33</v>
      </c>
      <c r="D7" s="23" t="s">
        <v>34</v>
      </c>
      <c r="E7" s="24" t="s">
        <v>15</v>
      </c>
      <c r="F7" s="25" t="s">
        <v>35</v>
      </c>
      <c r="G7" s="119" t="s">
        <v>36</v>
      </c>
      <c r="H7" s="120"/>
      <c r="I7" s="26"/>
      <c r="J7" s="26"/>
      <c r="K7" s="4"/>
      <c r="L7" s="26"/>
      <c r="M7" s="26"/>
      <c r="N7" s="26"/>
      <c r="O7" s="26"/>
      <c r="P7" s="2"/>
    </row>
    <row r="8" spans="2:18" ht="15" customHeight="1">
      <c r="B8" s="27" t="s">
        <v>37</v>
      </c>
      <c r="C8" s="38">
        <f>+'Día 27'!C26</f>
        <v>4564568</v>
      </c>
      <c r="D8" s="28" t="s">
        <v>19</v>
      </c>
      <c r="E8" s="28"/>
      <c r="F8" s="8" t="s">
        <v>19</v>
      </c>
      <c r="G8" s="121"/>
      <c r="H8" s="122"/>
      <c r="I8" s="29"/>
      <c r="J8" s="29"/>
      <c r="K8" s="4"/>
      <c r="L8" s="4"/>
      <c r="M8" s="4"/>
      <c r="N8" s="7"/>
      <c r="O8" s="7"/>
    </row>
    <row r="9" spans="2:18" ht="18.95" customHeight="1">
      <c r="B9" s="30">
        <v>4.1666666666666664E-2</v>
      </c>
      <c r="C9" s="5">
        <v>0</v>
      </c>
      <c r="D9" s="31" t="s">
        <v>19</v>
      </c>
      <c r="E9" s="31" t="s">
        <v>19</v>
      </c>
      <c r="F9" s="9" t="s">
        <v>19</v>
      </c>
      <c r="G9" s="127"/>
      <c r="H9" s="128"/>
      <c r="I9" s="4"/>
      <c r="J9" s="29"/>
      <c r="K9" s="4"/>
      <c r="L9" s="4"/>
      <c r="M9" s="4"/>
      <c r="N9" s="4"/>
      <c r="O9" s="32"/>
      <c r="P9" s="3" t="s">
        <v>19</v>
      </c>
    </row>
    <row r="10" spans="2:18" ht="18.95" customHeight="1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27"/>
      <c r="H10" s="128"/>
      <c r="I10" s="4"/>
      <c r="J10" s="29"/>
      <c r="K10" s="4"/>
      <c r="L10" s="4"/>
      <c r="M10" s="4"/>
      <c r="N10" s="4"/>
      <c r="O10" s="33"/>
    </row>
    <row r="11" spans="2:18" ht="18.95" customHeight="1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27"/>
      <c r="H11" s="128"/>
      <c r="I11" s="4"/>
      <c r="J11" s="29"/>
      <c r="K11" s="4"/>
      <c r="L11" s="4"/>
      <c r="M11" s="4"/>
      <c r="N11" s="4"/>
      <c r="O11" s="33"/>
      <c r="R11" t="s">
        <v>19</v>
      </c>
    </row>
    <row r="12" spans="2:18" ht="18.95" customHeight="1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27"/>
      <c r="H12" s="128"/>
      <c r="I12" s="4"/>
      <c r="J12" s="29"/>
      <c r="K12" s="4"/>
      <c r="L12" s="4"/>
      <c r="M12" s="4"/>
      <c r="N12" s="4"/>
      <c r="O12" s="33"/>
    </row>
    <row r="13" spans="2:18" ht="18.95" customHeight="1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19</v>
      </c>
      <c r="G13" s="127"/>
      <c r="H13" s="128"/>
      <c r="I13" s="4"/>
      <c r="J13" s="29"/>
      <c r="K13" s="4"/>
      <c r="L13" s="4"/>
      <c r="M13" s="4"/>
      <c r="N13" s="4"/>
      <c r="O13" s="33"/>
    </row>
    <row r="14" spans="2:18" ht="18.95" customHeight="1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19</v>
      </c>
      <c r="G14" s="127"/>
      <c r="H14" s="128"/>
      <c r="I14" s="4"/>
      <c r="J14" s="29"/>
      <c r="K14" s="4"/>
      <c r="L14" s="4"/>
      <c r="M14" s="4"/>
      <c r="N14" s="4"/>
      <c r="O14" s="33"/>
    </row>
    <row r="15" spans="2:18" ht="18.95" customHeight="1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27"/>
      <c r="H15" s="128"/>
      <c r="I15" s="4"/>
      <c r="J15" s="29"/>
      <c r="K15" s="4"/>
      <c r="L15" s="4"/>
      <c r="M15" s="4"/>
      <c r="N15" s="4"/>
      <c r="O15" s="33"/>
    </row>
    <row r="16" spans="2:18" ht="18.95" customHeight="1">
      <c r="B16" s="39">
        <v>0.33333333333333331</v>
      </c>
      <c r="C16" s="82">
        <v>4566328</v>
      </c>
      <c r="D16" s="40">
        <f>+C16-C8</f>
        <v>1760</v>
      </c>
      <c r="E16" s="92">
        <f>+D16*1000/14/3600</f>
        <v>34.920634920634917</v>
      </c>
      <c r="F16" s="45"/>
      <c r="G16" s="140" t="s">
        <v>19</v>
      </c>
      <c r="H16" s="141"/>
      <c r="I16" s="4"/>
      <c r="J16" s="29"/>
      <c r="K16" s="4"/>
      <c r="L16" s="4"/>
      <c r="M16" s="4"/>
      <c r="N16" s="4"/>
      <c r="O16" s="33"/>
    </row>
    <row r="17" spans="2:15" ht="18.95" customHeight="1">
      <c r="B17" s="30">
        <v>0.375</v>
      </c>
      <c r="C17" s="5">
        <v>0</v>
      </c>
      <c r="D17" s="31">
        <v>0</v>
      </c>
      <c r="E17" s="31">
        <v>0</v>
      </c>
      <c r="F17" s="10"/>
      <c r="G17" s="127"/>
      <c r="H17" s="128"/>
      <c r="I17" s="4"/>
      <c r="J17" s="29"/>
      <c r="K17" s="4"/>
      <c r="L17" s="4"/>
      <c r="M17" s="4"/>
      <c r="N17" s="4"/>
      <c r="O17" s="33"/>
    </row>
    <row r="18" spans="2:15" ht="18.95" customHeight="1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27"/>
      <c r="H18" s="128"/>
      <c r="I18" s="4"/>
      <c r="J18" s="29"/>
      <c r="K18" s="4"/>
      <c r="L18" s="4"/>
      <c r="M18" s="4"/>
      <c r="N18" s="4"/>
      <c r="O18" s="33"/>
    </row>
    <row r="19" spans="2:15" ht="18.95" customHeight="1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27"/>
      <c r="H19" s="128"/>
      <c r="I19" s="4"/>
      <c r="J19" s="29"/>
      <c r="K19" s="4"/>
      <c r="L19" s="4"/>
      <c r="M19" s="4"/>
      <c r="N19" s="4"/>
      <c r="O19" s="33"/>
    </row>
    <row r="20" spans="2:15" ht="18.95" customHeight="1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27"/>
      <c r="H20" s="128"/>
      <c r="I20" s="4"/>
      <c r="J20" s="29"/>
      <c r="K20" s="4"/>
      <c r="L20" s="4"/>
      <c r="M20" s="4"/>
      <c r="N20" s="4"/>
      <c r="O20" s="33"/>
    </row>
    <row r="21" spans="2:15" ht="18.95" customHeight="1">
      <c r="B21" s="39">
        <v>0.54166666666666663</v>
      </c>
      <c r="C21" s="82">
        <v>4566951</v>
      </c>
      <c r="D21" s="40">
        <f>+C21-C16</f>
        <v>623</v>
      </c>
      <c r="E21" s="92">
        <f>+D21*1000/5/3600</f>
        <v>34.611111111111114</v>
      </c>
      <c r="F21" s="45"/>
      <c r="G21" s="140"/>
      <c r="H21" s="141"/>
      <c r="I21" s="4"/>
      <c r="J21" s="29"/>
      <c r="K21" s="4"/>
      <c r="L21" s="4"/>
      <c r="M21" s="4"/>
      <c r="N21" s="4"/>
      <c r="O21" s="33"/>
    </row>
    <row r="22" spans="2:15" ht="18.95" customHeight="1">
      <c r="B22" s="30">
        <v>0.58333333333333337</v>
      </c>
      <c r="C22" s="5">
        <v>0</v>
      </c>
      <c r="D22" s="31">
        <v>0</v>
      </c>
      <c r="E22" s="31">
        <v>0</v>
      </c>
      <c r="F22" s="11"/>
      <c r="G22" s="127"/>
      <c r="H22" s="128"/>
      <c r="I22" s="4"/>
      <c r="J22" s="29"/>
      <c r="K22" s="4"/>
      <c r="L22" s="4"/>
      <c r="M22" s="4"/>
      <c r="N22" s="4"/>
      <c r="O22" s="34"/>
    </row>
    <row r="23" spans="2:15" ht="18.95" customHeight="1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27"/>
      <c r="H23" s="128"/>
      <c r="I23" s="4"/>
      <c r="J23" s="29"/>
      <c r="K23" s="4"/>
      <c r="L23" s="4"/>
      <c r="M23" s="4"/>
      <c r="N23" s="4"/>
      <c r="O23" s="34"/>
    </row>
    <row r="24" spans="2:15" ht="18.95" customHeight="1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44"/>
      <c r="G24" s="127"/>
      <c r="H24" s="128"/>
      <c r="I24" s="4"/>
      <c r="J24" s="29"/>
      <c r="K24" s="4"/>
      <c r="L24" s="4"/>
      <c r="M24" s="4"/>
      <c r="N24" s="4"/>
      <c r="O24" s="34"/>
    </row>
    <row r="25" spans="2:15" ht="18.95" customHeight="1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27"/>
      <c r="H25" s="128"/>
      <c r="I25" s="4"/>
      <c r="J25" s="29"/>
      <c r="K25" s="4"/>
      <c r="L25" s="4"/>
      <c r="M25" s="4"/>
      <c r="N25" s="4"/>
      <c r="O25" s="34"/>
    </row>
    <row r="26" spans="2:15" ht="18.95" customHeight="1">
      <c r="B26" s="39">
        <v>0.75</v>
      </c>
      <c r="C26" s="82">
        <v>4567581</v>
      </c>
      <c r="D26" s="40">
        <f>+C26-C21</f>
        <v>630</v>
      </c>
      <c r="E26" s="92">
        <f>+D26*1000/5/3600</f>
        <v>35</v>
      </c>
      <c r="F26" s="41"/>
      <c r="G26" s="140"/>
      <c r="H26" s="141"/>
      <c r="I26" s="4"/>
      <c r="J26" s="29"/>
      <c r="K26" s="4"/>
      <c r="L26" s="4"/>
      <c r="M26" s="4"/>
      <c r="N26" s="4"/>
      <c r="O26" s="33"/>
    </row>
    <row r="27" spans="2:15" ht="18.95" customHeight="1">
      <c r="B27" s="30">
        <v>0.79166666666666663</v>
      </c>
      <c r="C27" s="5">
        <v>0</v>
      </c>
      <c r="D27" s="31">
        <v>0</v>
      </c>
      <c r="E27" s="31">
        <v>0</v>
      </c>
      <c r="F27" s="11"/>
      <c r="G27" s="127"/>
      <c r="H27" s="128"/>
      <c r="I27" s="4"/>
      <c r="J27" s="29"/>
      <c r="K27" s="4"/>
      <c r="L27" s="4"/>
      <c r="M27" s="4"/>
      <c r="N27" s="4"/>
      <c r="O27" s="34"/>
    </row>
    <row r="28" spans="2:15" ht="18.95" customHeight="1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27"/>
      <c r="H28" s="128"/>
      <c r="I28" s="4"/>
      <c r="J28" s="29"/>
      <c r="K28" s="4"/>
      <c r="L28" s="4"/>
      <c r="M28" s="4"/>
      <c r="N28" s="4"/>
      <c r="O28" s="34"/>
    </row>
    <row r="29" spans="2:15" ht="18.95" customHeight="1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27"/>
      <c r="H29" s="128"/>
      <c r="I29" s="4"/>
      <c r="J29" s="29"/>
      <c r="K29" s="4"/>
      <c r="L29" s="4"/>
      <c r="M29" s="4"/>
      <c r="N29" s="4"/>
      <c r="O29" s="34"/>
    </row>
    <row r="30" spans="2:15" ht="18.95" customHeight="1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27"/>
      <c r="H30" s="128"/>
      <c r="I30" s="4"/>
      <c r="J30" s="29"/>
      <c r="K30" s="4"/>
      <c r="L30" s="4"/>
      <c r="M30" s="4"/>
      <c r="N30" s="4"/>
      <c r="O30" s="34"/>
    </row>
    <row r="31" spans="2:15" ht="18.95" customHeight="1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27"/>
      <c r="H31" s="128"/>
      <c r="I31" s="4"/>
      <c r="J31" s="29"/>
      <c r="K31" s="4"/>
      <c r="L31" s="4"/>
      <c r="M31" s="4"/>
      <c r="N31" s="4"/>
      <c r="O31" s="34"/>
    </row>
    <row r="32" spans="2:15" ht="18.95" customHeight="1" thickBot="1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29"/>
      <c r="H32" s="130"/>
      <c r="I32" s="4"/>
      <c r="J32" s="29"/>
      <c r="K32" s="4"/>
      <c r="L32" s="4"/>
      <c r="M32" s="4"/>
      <c r="N32" s="4"/>
      <c r="O32" s="34"/>
    </row>
    <row r="33" spans="2:15" ht="18.95" customHeight="1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8.95" customHeight="1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8.95" customHeight="1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8.95" customHeight="1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8.95" customHeight="1">
      <c r="B37" s="37"/>
      <c r="C37" s="34"/>
      <c r="D37" s="34"/>
      <c r="E37" s="34"/>
      <c r="F37" s="34"/>
      <c r="G37" s="34"/>
      <c r="H37" s="34" t="s">
        <v>38</v>
      </c>
      <c r="I37" s="34"/>
      <c r="J37" s="34"/>
      <c r="K37" s="34"/>
      <c r="L37" s="34"/>
      <c r="M37" s="34"/>
      <c r="N37" s="4"/>
      <c r="O37" s="34"/>
    </row>
    <row r="38" spans="2:15" ht="18.95" customHeight="1">
      <c r="B38" s="37"/>
      <c r="N38" s="4"/>
    </row>
    <row r="39" spans="2:15" ht="18.95" customHeight="1">
      <c r="B39" s="37"/>
      <c r="N39" s="4"/>
    </row>
    <row r="40" spans="2:15" ht="18.95" customHeight="1">
      <c r="B40" s="37"/>
      <c r="N40" s="4"/>
    </row>
    <row r="41" spans="2:15" ht="18.95" customHeight="1">
      <c r="B41" s="37"/>
      <c r="N41" s="4"/>
    </row>
    <row r="42" spans="2:15" ht="18.95" customHeight="1">
      <c r="B42" s="37"/>
      <c r="N42" s="4"/>
    </row>
    <row r="43" spans="2:15" ht="18.95" customHeight="1">
      <c r="B43" s="37"/>
      <c r="N43" s="4"/>
    </row>
  </sheetData>
  <sheetProtection selectLockedCells="1"/>
  <mergeCells count="29">
    <mergeCell ref="G28:H28"/>
    <mergeCell ref="G29:H29"/>
    <mergeCell ref="G30:H30"/>
    <mergeCell ref="G31:H31"/>
    <mergeCell ref="G32:H32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</mergeCells>
  <conditionalFormatting sqref="N9:N32">
    <cfRule type="cellIs" dxfId="3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2"/>
  <dimension ref="B1:R43"/>
  <sheetViews>
    <sheetView showGridLines="0" showWhiteSpace="0" topLeftCell="A4" zoomScale="70" zoomScaleNormal="70" zoomScalePageLayoutView="70" workbookViewId="0">
      <selection activeCell="C8" sqref="C8"/>
    </sheetView>
  </sheetViews>
  <sheetFormatPr defaultColWidth="11.42578125" defaultRowHeight="14.45"/>
  <cols>
    <col min="1" max="1" width="1.28515625" customWidth="1"/>
    <col min="2" max="2" width="24.7109375" bestFit="1" customWidth="1"/>
    <col min="3" max="5" width="18.7109375" customWidth="1"/>
    <col min="6" max="6" width="93.5703125" customWidth="1"/>
    <col min="7" max="7" width="10.7109375" customWidth="1"/>
    <col min="8" max="8" width="14.42578125" customWidth="1"/>
    <col min="9" max="9" width="10.7109375" customWidth="1"/>
    <col min="10" max="10" width="2.7109375" customWidth="1"/>
    <col min="11" max="11" width="10.7109375" customWidth="1"/>
    <col min="12" max="12" width="14.5703125" customWidth="1"/>
    <col min="13" max="13" width="10.7109375" customWidth="1"/>
    <col min="14" max="14" width="18" customWidth="1"/>
    <col min="15" max="15" width="68.7109375" customWidth="1"/>
  </cols>
  <sheetData>
    <row r="1" spans="2:18" ht="15" customHeight="1" thickBot="1">
      <c r="C1" t="s">
        <v>19</v>
      </c>
    </row>
    <row r="2" spans="2:18" ht="18.75" customHeight="1">
      <c r="B2" s="123"/>
      <c r="C2" s="124"/>
      <c r="D2" s="131" t="s">
        <v>30</v>
      </c>
      <c r="E2" s="132"/>
      <c r="F2" s="132"/>
      <c r="G2" s="132"/>
      <c r="H2" s="133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>
      <c r="B3" s="125"/>
      <c r="C3" s="126"/>
      <c r="D3" s="134"/>
      <c r="E3" s="135"/>
      <c r="F3" s="135"/>
      <c r="G3" s="135"/>
      <c r="H3" s="136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>
      <c r="B5" s="17" t="s">
        <v>5</v>
      </c>
      <c r="C5" s="18" t="s">
        <v>6</v>
      </c>
      <c r="D5" s="137" t="s">
        <v>31</v>
      </c>
      <c r="E5" s="138"/>
      <c r="F5" s="138"/>
      <c r="G5" s="138"/>
      <c r="H5" s="139"/>
      <c r="I5" s="19"/>
      <c r="J5" s="19"/>
      <c r="K5" s="19"/>
      <c r="L5" s="19"/>
      <c r="M5" s="19"/>
      <c r="N5" s="16"/>
      <c r="O5" s="16"/>
      <c r="P5" s="1"/>
    </row>
    <row r="6" spans="2:18" ht="6" customHeight="1" thickBot="1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>
      <c r="B7" s="21" t="s">
        <v>39</v>
      </c>
      <c r="C7" s="22" t="s">
        <v>33</v>
      </c>
      <c r="D7" s="23" t="s">
        <v>34</v>
      </c>
      <c r="E7" s="24" t="s">
        <v>15</v>
      </c>
      <c r="F7" s="25" t="s">
        <v>35</v>
      </c>
      <c r="G7" s="119" t="s">
        <v>36</v>
      </c>
      <c r="H7" s="120"/>
      <c r="I7" s="26"/>
      <c r="J7" s="26"/>
      <c r="K7" s="4"/>
      <c r="L7" s="26"/>
      <c r="M7" s="26"/>
      <c r="N7" s="26"/>
      <c r="O7" s="26"/>
      <c r="P7" s="2"/>
    </row>
    <row r="8" spans="2:18" ht="15" customHeight="1">
      <c r="B8" s="27" t="s">
        <v>37</v>
      </c>
      <c r="C8" s="38">
        <f>+'Día 1'!C26</f>
        <v>4491181</v>
      </c>
      <c r="D8" s="28" t="s">
        <v>19</v>
      </c>
      <c r="E8" s="28"/>
      <c r="F8" s="8"/>
      <c r="G8" s="121"/>
      <c r="H8" s="122"/>
      <c r="I8" s="29"/>
      <c r="J8" s="29"/>
      <c r="K8" s="4"/>
      <c r="L8" s="4"/>
      <c r="M8" s="4"/>
      <c r="N8" s="7"/>
      <c r="O8" s="7"/>
    </row>
    <row r="9" spans="2:18" ht="18.95" customHeight="1">
      <c r="B9" s="30">
        <v>4.1666666666666664E-2</v>
      </c>
      <c r="C9" s="5">
        <v>0</v>
      </c>
      <c r="D9" s="31" t="s">
        <v>19</v>
      </c>
      <c r="E9" s="31" t="s">
        <v>19</v>
      </c>
      <c r="F9" s="9" t="s">
        <v>19</v>
      </c>
      <c r="G9" s="127"/>
      <c r="H9" s="128"/>
      <c r="I9" s="4"/>
      <c r="J9" s="29"/>
      <c r="K9" s="4"/>
      <c r="L9" s="4"/>
      <c r="M9" s="4"/>
      <c r="N9" s="4"/>
      <c r="O9" s="32"/>
      <c r="P9" s="3" t="s">
        <v>19</v>
      </c>
    </row>
    <row r="10" spans="2:18" ht="18.95" customHeight="1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27"/>
      <c r="H10" s="128"/>
      <c r="I10" s="4"/>
      <c r="J10" s="29"/>
      <c r="K10" s="4"/>
      <c r="L10" s="4"/>
      <c r="M10" s="4"/>
      <c r="N10" s="4"/>
      <c r="O10" s="33"/>
    </row>
    <row r="11" spans="2:18" ht="18.95" customHeight="1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27" t="s">
        <v>19</v>
      </c>
      <c r="H11" s="128"/>
      <c r="I11" s="4"/>
      <c r="J11" s="29"/>
      <c r="K11" s="4"/>
      <c r="L11" s="4"/>
      <c r="M11" s="4"/>
      <c r="N11" s="4"/>
      <c r="O11" s="33"/>
      <c r="R11" t="s">
        <v>19</v>
      </c>
    </row>
    <row r="12" spans="2:18" ht="18.95" customHeight="1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 t="s">
        <v>19</v>
      </c>
      <c r="G12" s="127"/>
      <c r="H12" s="128"/>
      <c r="I12" s="4"/>
      <c r="J12" s="29"/>
      <c r="K12" s="4"/>
      <c r="L12" s="4"/>
      <c r="M12" s="4"/>
      <c r="N12" s="4"/>
      <c r="O12" s="33"/>
    </row>
    <row r="13" spans="2:18" ht="18.95" customHeight="1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19</v>
      </c>
      <c r="G13" s="127"/>
      <c r="H13" s="128"/>
      <c r="I13" s="4"/>
      <c r="J13" s="29"/>
      <c r="K13" s="4"/>
      <c r="L13" s="4"/>
      <c r="M13" s="4"/>
      <c r="N13" s="4"/>
      <c r="O13" s="33"/>
    </row>
    <row r="14" spans="2:18" ht="18.95" customHeight="1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19</v>
      </c>
      <c r="G14" s="127"/>
      <c r="H14" s="128"/>
      <c r="I14" s="4"/>
      <c r="J14" s="29"/>
      <c r="K14" s="4"/>
      <c r="L14" s="4"/>
      <c r="M14" s="4"/>
      <c r="N14" s="4"/>
      <c r="O14" s="33"/>
    </row>
    <row r="15" spans="2:18" ht="18.95" customHeight="1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27"/>
      <c r="H15" s="128"/>
      <c r="I15" s="4"/>
      <c r="J15" s="29"/>
      <c r="K15" s="4"/>
      <c r="L15" s="4"/>
      <c r="M15" s="4"/>
      <c r="N15" s="4"/>
      <c r="O15" s="33"/>
    </row>
    <row r="16" spans="2:18" ht="18.95" customHeight="1">
      <c r="B16" s="39">
        <v>0.33333333333333331</v>
      </c>
      <c r="C16" s="82">
        <v>4492802</v>
      </c>
      <c r="D16" s="40">
        <f>+C16-C8</f>
        <v>1621</v>
      </c>
      <c r="E16" s="92">
        <f>+D16*1000/14/3600</f>
        <v>32.162698412698411</v>
      </c>
      <c r="F16" s="41"/>
      <c r="G16" s="140"/>
      <c r="H16" s="141"/>
      <c r="I16" s="4"/>
      <c r="J16" s="29"/>
      <c r="K16" s="4"/>
      <c r="L16" s="4"/>
      <c r="M16" s="4"/>
      <c r="N16" s="4"/>
      <c r="O16" s="33"/>
    </row>
    <row r="17" spans="2:15" ht="18.95" customHeight="1">
      <c r="B17" s="30">
        <v>0.375</v>
      </c>
      <c r="C17" s="5">
        <v>0</v>
      </c>
      <c r="D17" s="31">
        <v>0</v>
      </c>
      <c r="E17" s="31">
        <v>0</v>
      </c>
      <c r="F17" s="10"/>
      <c r="G17" s="127"/>
      <c r="H17" s="128"/>
      <c r="I17" s="4"/>
      <c r="J17" s="29"/>
      <c r="K17" s="4"/>
      <c r="L17" s="4"/>
      <c r="M17" s="4"/>
      <c r="N17" s="4"/>
      <c r="O17" s="33"/>
    </row>
    <row r="18" spans="2:15" ht="18.95" customHeight="1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27"/>
      <c r="H18" s="128"/>
      <c r="I18" s="4"/>
      <c r="J18" s="29"/>
      <c r="K18" s="4"/>
      <c r="L18" s="4"/>
      <c r="M18" s="4"/>
      <c r="N18" s="4"/>
      <c r="O18" s="33"/>
    </row>
    <row r="19" spans="2:15" ht="18.95" customHeight="1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27"/>
      <c r="H19" s="128"/>
      <c r="I19" s="4"/>
      <c r="J19" s="29"/>
      <c r="K19" s="4"/>
      <c r="L19" s="4"/>
      <c r="M19" s="4"/>
      <c r="N19" s="4"/>
      <c r="O19" s="33"/>
    </row>
    <row r="20" spans="2:15" ht="18.95" customHeight="1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86"/>
      <c r="G20" s="142"/>
      <c r="H20" s="143"/>
      <c r="I20" s="4"/>
      <c r="J20" s="29"/>
      <c r="K20" s="4"/>
      <c r="L20" s="4"/>
      <c r="M20" s="4"/>
      <c r="N20" s="4"/>
      <c r="O20" s="33"/>
    </row>
    <row r="21" spans="2:15" ht="18.95" customHeight="1">
      <c r="B21" s="39">
        <v>0.54166666666666663</v>
      </c>
      <c r="C21" s="82">
        <v>4493360</v>
      </c>
      <c r="D21" s="40">
        <f>+C21-C16</f>
        <v>558</v>
      </c>
      <c r="E21" s="93">
        <f>+D21*1000/5/3600</f>
        <v>31</v>
      </c>
      <c r="F21" s="41"/>
      <c r="G21" s="144"/>
      <c r="H21" s="145"/>
      <c r="I21" s="4"/>
      <c r="J21" s="29"/>
      <c r="K21" s="4"/>
      <c r="L21" s="4"/>
      <c r="M21" s="4"/>
      <c r="N21" s="4"/>
      <c r="O21" s="33"/>
    </row>
    <row r="22" spans="2:15" ht="18.95" customHeight="1">
      <c r="B22" s="30">
        <v>0.58333333333333337</v>
      </c>
      <c r="C22" s="5">
        <v>0</v>
      </c>
      <c r="D22" s="31">
        <v>0</v>
      </c>
      <c r="E22" s="31">
        <v>0</v>
      </c>
      <c r="F22" s="87"/>
      <c r="G22" s="121"/>
      <c r="H22" s="122"/>
      <c r="I22" s="4"/>
      <c r="J22" s="29"/>
      <c r="K22" s="4"/>
      <c r="L22" s="4"/>
      <c r="M22" s="4"/>
      <c r="N22" s="4"/>
      <c r="O22" s="34"/>
    </row>
    <row r="23" spans="2:15" ht="18.95" customHeight="1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27"/>
      <c r="H23" s="128"/>
      <c r="I23" s="4"/>
      <c r="J23" s="29"/>
      <c r="K23" s="4"/>
      <c r="L23" s="4"/>
      <c r="M23" s="4"/>
      <c r="N23" s="4"/>
      <c r="O23" s="34"/>
    </row>
    <row r="24" spans="2:15" ht="18.95" customHeight="1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27"/>
      <c r="H24" s="128"/>
      <c r="I24" s="4"/>
      <c r="J24" s="29"/>
      <c r="K24" s="4"/>
      <c r="L24" s="4"/>
      <c r="M24" s="4"/>
      <c r="N24" s="4"/>
      <c r="O24" s="34"/>
    </row>
    <row r="25" spans="2:15" ht="18.95" customHeight="1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27"/>
      <c r="H25" s="128"/>
      <c r="I25" s="4"/>
      <c r="J25" s="29"/>
      <c r="K25" s="4"/>
      <c r="L25" s="4"/>
      <c r="M25" s="4"/>
      <c r="N25" s="4"/>
      <c r="O25" s="34"/>
    </row>
    <row r="26" spans="2:15" ht="18.95" customHeight="1">
      <c r="B26" s="39">
        <v>0.75</v>
      </c>
      <c r="C26" s="82">
        <v>4493927</v>
      </c>
      <c r="D26" s="40">
        <f>+C26-C21</f>
        <v>567</v>
      </c>
      <c r="E26" s="92">
        <f>+D26*1000/5/3600</f>
        <v>31.5</v>
      </c>
      <c r="F26" s="41"/>
      <c r="G26" s="140"/>
      <c r="H26" s="141"/>
      <c r="I26" s="4"/>
      <c r="J26" s="29"/>
      <c r="K26" s="4"/>
      <c r="L26" s="4"/>
      <c r="M26" s="4"/>
      <c r="N26" s="4"/>
      <c r="O26" s="33"/>
    </row>
    <row r="27" spans="2:15" ht="18.95" customHeight="1">
      <c r="B27" s="30">
        <v>0.79166666666666663</v>
      </c>
      <c r="C27" s="5">
        <v>0</v>
      </c>
      <c r="D27" s="31">
        <v>0</v>
      </c>
      <c r="E27" s="31">
        <v>0</v>
      </c>
      <c r="F27" s="11"/>
      <c r="G27" s="127"/>
      <c r="H27" s="128"/>
      <c r="I27" s="4"/>
      <c r="J27" s="29"/>
      <c r="K27" s="4"/>
      <c r="L27" s="4"/>
      <c r="M27" s="4"/>
      <c r="N27" s="4"/>
      <c r="O27" s="34"/>
    </row>
    <row r="28" spans="2:15" ht="18.95" customHeight="1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27"/>
      <c r="H28" s="128"/>
      <c r="I28" s="4"/>
      <c r="J28" s="29"/>
      <c r="K28" s="4"/>
      <c r="L28" s="4"/>
      <c r="M28" s="4"/>
      <c r="N28" s="4"/>
      <c r="O28" s="34"/>
    </row>
    <row r="29" spans="2:15" ht="18.95" customHeight="1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27"/>
      <c r="H29" s="128"/>
      <c r="I29" s="4"/>
      <c r="J29" s="29"/>
      <c r="K29" s="4"/>
      <c r="L29" s="4"/>
      <c r="M29" s="4"/>
      <c r="N29" s="4"/>
      <c r="O29" s="34"/>
    </row>
    <row r="30" spans="2:15" ht="18.95" customHeight="1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27"/>
      <c r="H30" s="128"/>
      <c r="I30" s="4"/>
      <c r="J30" s="29"/>
      <c r="K30" s="4"/>
      <c r="L30" s="4"/>
      <c r="M30" s="4"/>
      <c r="N30" s="4"/>
      <c r="O30" s="34"/>
    </row>
    <row r="31" spans="2:15" ht="18.95" customHeight="1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27"/>
      <c r="H31" s="128"/>
      <c r="I31" s="4"/>
      <c r="J31" s="29"/>
      <c r="K31" s="4"/>
      <c r="L31" s="4"/>
      <c r="M31" s="4"/>
      <c r="N31" s="4"/>
      <c r="O31" s="34"/>
    </row>
    <row r="32" spans="2:15" ht="18.95" customHeight="1" thickBot="1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29"/>
      <c r="H32" s="130"/>
      <c r="I32" s="4"/>
      <c r="J32" s="29"/>
      <c r="K32" s="4"/>
      <c r="L32" s="4"/>
      <c r="M32" s="4"/>
      <c r="N32" s="4"/>
      <c r="O32" s="34"/>
    </row>
    <row r="33" spans="2:15" ht="18.95" customHeight="1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8.95" customHeight="1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8.95" customHeight="1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8.95" customHeight="1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8.95" customHeight="1">
      <c r="B37" s="37"/>
      <c r="C37" s="34"/>
      <c r="D37" s="34"/>
      <c r="E37" s="34"/>
      <c r="F37" s="34"/>
      <c r="G37" s="34"/>
      <c r="H37" s="34" t="s">
        <v>38</v>
      </c>
      <c r="I37" s="34"/>
      <c r="J37" s="34"/>
      <c r="K37" s="34"/>
      <c r="L37" s="34"/>
      <c r="M37" s="34"/>
      <c r="N37" s="4"/>
      <c r="O37" s="34"/>
    </row>
    <row r="38" spans="2:15" ht="18.95" customHeight="1">
      <c r="B38" s="37"/>
      <c r="N38" s="4"/>
    </row>
    <row r="39" spans="2:15" ht="18.95" customHeight="1">
      <c r="B39" s="37"/>
      <c r="N39" s="4"/>
    </row>
    <row r="40" spans="2:15" ht="18.95" customHeight="1">
      <c r="B40" s="37"/>
      <c r="N40" s="4"/>
    </row>
    <row r="41" spans="2:15" ht="18.95" customHeight="1">
      <c r="B41" s="37"/>
      <c r="N41" s="4"/>
    </row>
    <row r="42" spans="2:15" ht="18.95" customHeight="1">
      <c r="B42" s="37"/>
      <c r="N42" s="4"/>
    </row>
    <row r="43" spans="2:15" ht="18.95" customHeight="1">
      <c r="B43" s="37"/>
      <c r="N43" s="4"/>
    </row>
  </sheetData>
  <sheetProtection selectLockedCells="1"/>
  <mergeCells count="29">
    <mergeCell ref="G28:H28"/>
    <mergeCell ref="G29:H29"/>
    <mergeCell ref="G30:H30"/>
    <mergeCell ref="G31:H31"/>
    <mergeCell ref="G32:H32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</mergeCells>
  <conditionalFormatting sqref="N9:N32">
    <cfRule type="cellIs" dxfId="29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B1:R43"/>
  <sheetViews>
    <sheetView showGridLines="0" showWhiteSpace="0" topLeftCell="A5" zoomScale="70" zoomScaleNormal="70" zoomScalePageLayoutView="70" workbookViewId="0">
      <selection activeCell="C8" sqref="C8"/>
    </sheetView>
  </sheetViews>
  <sheetFormatPr defaultColWidth="11.42578125" defaultRowHeight="14.45"/>
  <cols>
    <col min="1" max="1" width="1.28515625" customWidth="1"/>
    <col min="2" max="2" width="25.85546875" bestFit="1" customWidth="1"/>
    <col min="3" max="5" width="18.7109375" customWidth="1"/>
    <col min="6" max="6" width="93.5703125" customWidth="1"/>
    <col min="7" max="7" width="10.7109375" customWidth="1"/>
    <col min="8" max="8" width="14.42578125" customWidth="1"/>
    <col min="9" max="9" width="10.7109375" customWidth="1"/>
    <col min="10" max="10" width="2.7109375" customWidth="1"/>
    <col min="11" max="11" width="10.7109375" customWidth="1"/>
    <col min="12" max="12" width="14.5703125" customWidth="1"/>
    <col min="13" max="13" width="10.7109375" customWidth="1"/>
    <col min="14" max="14" width="18" customWidth="1"/>
    <col min="15" max="15" width="68.7109375" customWidth="1"/>
  </cols>
  <sheetData>
    <row r="1" spans="2:18" ht="15" customHeight="1" thickBot="1">
      <c r="C1" t="s">
        <v>19</v>
      </c>
    </row>
    <row r="2" spans="2:18" ht="18.75" customHeight="1">
      <c r="B2" s="123"/>
      <c r="C2" s="124"/>
      <c r="D2" s="131" t="s">
        <v>30</v>
      </c>
      <c r="E2" s="132"/>
      <c r="F2" s="132"/>
      <c r="G2" s="132"/>
      <c r="H2" s="133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>
      <c r="B3" s="125"/>
      <c r="C3" s="126"/>
      <c r="D3" s="134"/>
      <c r="E3" s="135"/>
      <c r="F3" s="135"/>
      <c r="G3" s="135"/>
      <c r="H3" s="136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>
      <c r="B5" s="17" t="s">
        <v>5</v>
      </c>
      <c r="C5" s="18" t="s">
        <v>6</v>
      </c>
      <c r="D5" s="137" t="s">
        <v>31</v>
      </c>
      <c r="E5" s="138"/>
      <c r="F5" s="138"/>
      <c r="G5" s="138"/>
      <c r="H5" s="139"/>
      <c r="I5" s="19"/>
      <c r="J5" s="19"/>
      <c r="K5" s="19"/>
      <c r="L5" s="19"/>
      <c r="M5" s="19"/>
      <c r="N5" s="16"/>
      <c r="O5" s="16"/>
      <c r="P5" s="1"/>
    </row>
    <row r="6" spans="2:18" ht="6" customHeight="1" thickBot="1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>
      <c r="B7" s="21" t="s">
        <v>66</v>
      </c>
      <c r="C7" s="22" t="s">
        <v>33</v>
      </c>
      <c r="D7" s="23" t="s">
        <v>34</v>
      </c>
      <c r="E7" s="24" t="s">
        <v>15</v>
      </c>
      <c r="F7" s="25" t="s">
        <v>35</v>
      </c>
      <c r="G7" s="119" t="s">
        <v>36</v>
      </c>
      <c r="H7" s="120"/>
      <c r="I7" s="26"/>
      <c r="J7" s="26"/>
      <c r="K7" s="4"/>
      <c r="L7" s="26"/>
      <c r="M7" s="26"/>
      <c r="N7" s="26"/>
      <c r="O7" s="26"/>
      <c r="P7" s="2"/>
    </row>
    <row r="8" spans="2:18" ht="15" customHeight="1">
      <c r="B8" s="27" t="s">
        <v>37</v>
      </c>
      <c r="C8" s="38">
        <f>+'Día 28'!C26</f>
        <v>4567581</v>
      </c>
      <c r="D8" s="28" t="s">
        <v>19</v>
      </c>
      <c r="E8" s="28"/>
      <c r="F8" s="8" t="s">
        <v>19</v>
      </c>
      <c r="G8" s="121"/>
      <c r="H8" s="122"/>
      <c r="I8" s="29"/>
      <c r="J8" s="29"/>
      <c r="K8" s="4"/>
      <c r="L8" s="4"/>
      <c r="M8" s="4"/>
      <c r="N8" s="7"/>
      <c r="O8" s="7"/>
    </row>
    <row r="9" spans="2:18" ht="18.95" customHeight="1">
      <c r="B9" s="30">
        <v>4.1666666666666664E-2</v>
      </c>
      <c r="C9" s="5">
        <v>0</v>
      </c>
      <c r="D9" s="31" t="s">
        <v>19</v>
      </c>
      <c r="E9" s="31" t="s">
        <v>19</v>
      </c>
      <c r="F9" s="9" t="s">
        <v>19</v>
      </c>
      <c r="G9" s="127"/>
      <c r="H9" s="128"/>
      <c r="I9" s="4"/>
      <c r="J9" s="29"/>
      <c r="K9" s="4"/>
      <c r="L9" s="4"/>
      <c r="M9" s="4"/>
      <c r="N9" s="4"/>
      <c r="O9" s="32"/>
      <c r="P9" s="3" t="s">
        <v>19</v>
      </c>
    </row>
    <row r="10" spans="2:18" ht="18.95" customHeight="1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27"/>
      <c r="H10" s="128"/>
      <c r="I10" s="4"/>
      <c r="J10" s="29"/>
      <c r="K10" s="4"/>
      <c r="L10" s="4"/>
      <c r="M10" s="4"/>
      <c r="N10" s="4"/>
      <c r="O10" s="33"/>
    </row>
    <row r="11" spans="2:18" ht="18.95" customHeight="1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27"/>
      <c r="H11" s="128"/>
      <c r="I11" s="4"/>
      <c r="J11" s="29"/>
      <c r="K11" s="4"/>
      <c r="L11" s="4"/>
      <c r="M11" s="4"/>
      <c r="N11" s="4"/>
      <c r="O11" s="33"/>
      <c r="R11" t="s">
        <v>19</v>
      </c>
    </row>
    <row r="12" spans="2:18" ht="18.95" customHeight="1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27"/>
      <c r="H12" s="128"/>
      <c r="I12" s="4"/>
      <c r="J12" s="29"/>
      <c r="K12" s="4"/>
      <c r="L12" s="4"/>
      <c r="M12" s="4"/>
      <c r="N12" s="4"/>
      <c r="O12" s="33"/>
    </row>
    <row r="13" spans="2:18" ht="18.95" customHeight="1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19</v>
      </c>
      <c r="G13" s="127"/>
      <c r="H13" s="128"/>
      <c r="I13" s="4"/>
      <c r="J13" s="29"/>
      <c r="K13" s="4"/>
      <c r="L13" s="4"/>
      <c r="M13" s="4"/>
      <c r="N13" s="4"/>
      <c r="O13" s="33"/>
    </row>
    <row r="14" spans="2:18" ht="18.95" customHeight="1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19</v>
      </c>
      <c r="G14" s="127"/>
      <c r="H14" s="128"/>
      <c r="I14" s="4"/>
      <c r="J14" s="29"/>
      <c r="K14" s="4"/>
      <c r="L14" s="4"/>
      <c r="M14" s="4"/>
      <c r="N14" s="4"/>
      <c r="O14" s="33"/>
    </row>
    <row r="15" spans="2:18" ht="18.95" customHeight="1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27"/>
      <c r="H15" s="128"/>
      <c r="I15" s="4"/>
      <c r="J15" s="29"/>
      <c r="K15" s="4"/>
      <c r="L15" s="4"/>
      <c r="M15" s="4"/>
      <c r="N15" s="4"/>
      <c r="O15" s="33"/>
    </row>
    <row r="16" spans="2:18" ht="18.95" customHeight="1">
      <c r="B16" s="39">
        <v>0.33333333333333331</v>
      </c>
      <c r="C16" s="82">
        <v>4569388</v>
      </c>
      <c r="D16" s="40">
        <f>+C16-C8</f>
        <v>1807</v>
      </c>
      <c r="E16" s="97">
        <f>+D16*1000/14/3600</f>
        <v>35.853174603174601</v>
      </c>
      <c r="F16" s="45" t="s">
        <v>19</v>
      </c>
      <c r="G16" s="140" t="s">
        <v>19</v>
      </c>
      <c r="H16" s="141"/>
      <c r="I16" s="4"/>
      <c r="J16" s="29"/>
      <c r="K16" s="4"/>
      <c r="L16" s="4"/>
      <c r="M16" s="4"/>
      <c r="N16" s="4"/>
      <c r="O16" s="33"/>
    </row>
    <row r="17" spans="2:15" ht="18.95" customHeight="1">
      <c r="B17" s="30">
        <v>0.375</v>
      </c>
      <c r="C17" s="5">
        <v>0</v>
      </c>
      <c r="D17" s="31">
        <v>0</v>
      </c>
      <c r="E17" s="31">
        <v>0</v>
      </c>
      <c r="F17" s="10"/>
      <c r="G17" s="127"/>
      <c r="H17" s="128"/>
      <c r="I17" s="4"/>
      <c r="J17" s="29"/>
      <c r="K17" s="4"/>
      <c r="L17" s="4"/>
      <c r="M17" s="4"/>
      <c r="N17" s="4"/>
      <c r="O17" s="33"/>
    </row>
    <row r="18" spans="2:15" ht="18.95" customHeight="1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27"/>
      <c r="H18" s="128"/>
      <c r="I18" s="4"/>
      <c r="J18" s="29"/>
      <c r="K18" s="4"/>
      <c r="L18" s="4"/>
      <c r="M18" s="4"/>
      <c r="N18" s="4"/>
      <c r="O18" s="33"/>
    </row>
    <row r="19" spans="2:15" ht="18.95" customHeight="1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27"/>
      <c r="H19" s="128"/>
      <c r="I19" s="4"/>
      <c r="J19" s="29"/>
      <c r="K19" s="4"/>
      <c r="L19" s="4"/>
      <c r="M19" s="4"/>
      <c r="N19" s="4"/>
      <c r="O19" s="33"/>
    </row>
    <row r="20" spans="2:15" ht="18.95" customHeight="1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27"/>
      <c r="H20" s="128"/>
      <c r="I20" s="4"/>
      <c r="J20" s="29"/>
      <c r="K20" s="4"/>
      <c r="L20" s="4"/>
      <c r="M20" s="4"/>
      <c r="N20" s="4"/>
      <c r="O20" s="33"/>
    </row>
    <row r="21" spans="2:15" ht="18.95" customHeight="1">
      <c r="B21" s="39">
        <v>0.54166666666666663</v>
      </c>
      <c r="C21" s="82">
        <v>4570001</v>
      </c>
      <c r="D21" s="40">
        <f>+C21-C16</f>
        <v>613</v>
      </c>
      <c r="E21" s="97">
        <f>+D21*1000/5/3600</f>
        <v>34.055555555555557</v>
      </c>
      <c r="F21" s="45"/>
      <c r="G21" s="140"/>
      <c r="H21" s="141"/>
      <c r="I21" s="4"/>
      <c r="J21" s="29"/>
      <c r="K21" s="4"/>
      <c r="L21" s="4"/>
      <c r="M21" s="4"/>
      <c r="N21" s="4"/>
      <c r="O21" s="33"/>
    </row>
    <row r="22" spans="2:15" ht="18.95" customHeight="1">
      <c r="B22" s="30">
        <v>0.58333333333333337</v>
      </c>
      <c r="C22" s="5">
        <v>0</v>
      </c>
      <c r="D22" s="31">
        <v>0</v>
      </c>
      <c r="E22" s="31">
        <v>0</v>
      </c>
      <c r="F22" s="11"/>
      <c r="G22" s="127"/>
      <c r="H22" s="128"/>
      <c r="I22" s="4"/>
      <c r="J22" s="29"/>
      <c r="K22" s="4"/>
      <c r="L22" s="4"/>
      <c r="M22" s="4"/>
      <c r="N22" s="4"/>
      <c r="O22" s="34"/>
    </row>
    <row r="23" spans="2:15" ht="18.95" customHeight="1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27"/>
      <c r="H23" s="128"/>
      <c r="I23" s="4"/>
      <c r="J23" s="29"/>
      <c r="K23" s="4"/>
      <c r="L23" s="4"/>
      <c r="M23" s="4"/>
      <c r="N23" s="4"/>
      <c r="O23" s="34"/>
    </row>
    <row r="24" spans="2:15" ht="18.95" customHeight="1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44"/>
      <c r="G24" s="127"/>
      <c r="H24" s="128"/>
      <c r="I24" s="4"/>
      <c r="J24" s="29"/>
      <c r="K24" s="4"/>
      <c r="L24" s="4"/>
      <c r="M24" s="4"/>
      <c r="N24" s="4"/>
      <c r="O24" s="34"/>
    </row>
    <row r="25" spans="2:15" ht="18.95" customHeight="1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27"/>
      <c r="H25" s="128"/>
      <c r="I25" s="4"/>
      <c r="J25" s="29"/>
      <c r="K25" s="4"/>
      <c r="L25" s="4"/>
      <c r="M25" s="4"/>
      <c r="N25" s="4"/>
      <c r="O25" s="34"/>
    </row>
    <row r="26" spans="2:15" ht="18.95" customHeight="1">
      <c r="B26" s="39">
        <v>0.75</v>
      </c>
      <c r="C26" s="82">
        <v>4570622</v>
      </c>
      <c r="D26" s="40">
        <f>+C26-C21</f>
        <v>621</v>
      </c>
      <c r="E26" s="97">
        <f>+D26*1000/5/3600</f>
        <v>34.5</v>
      </c>
      <c r="F26" s="41"/>
      <c r="G26" s="140"/>
      <c r="H26" s="141"/>
      <c r="I26" s="4"/>
      <c r="J26" s="29"/>
      <c r="K26" s="4"/>
      <c r="L26" s="4"/>
      <c r="M26" s="4"/>
      <c r="N26" s="4"/>
      <c r="O26" s="33"/>
    </row>
    <row r="27" spans="2:15" ht="18.95" customHeight="1">
      <c r="B27" s="30">
        <v>0.79166666666666663</v>
      </c>
      <c r="C27" s="5">
        <v>0</v>
      </c>
      <c r="D27" s="31">
        <v>0</v>
      </c>
      <c r="E27" s="31">
        <v>0</v>
      </c>
      <c r="F27" s="11"/>
      <c r="G27" s="127"/>
      <c r="H27" s="128"/>
      <c r="I27" s="4"/>
      <c r="J27" s="29"/>
      <c r="K27" s="4"/>
      <c r="L27" s="4"/>
      <c r="M27" s="4"/>
      <c r="N27" s="4"/>
      <c r="O27" s="34"/>
    </row>
    <row r="28" spans="2:15" ht="18.95" customHeight="1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27"/>
      <c r="H28" s="128"/>
      <c r="I28" s="4"/>
      <c r="J28" s="29"/>
      <c r="K28" s="4"/>
      <c r="L28" s="4"/>
      <c r="M28" s="4"/>
      <c r="N28" s="4"/>
      <c r="O28" s="34"/>
    </row>
    <row r="29" spans="2:15" ht="18.95" customHeight="1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27"/>
      <c r="H29" s="128"/>
      <c r="I29" s="4"/>
      <c r="J29" s="29"/>
      <c r="K29" s="4"/>
      <c r="L29" s="4"/>
      <c r="M29" s="4"/>
      <c r="N29" s="4"/>
      <c r="O29" s="34"/>
    </row>
    <row r="30" spans="2:15" ht="18.95" customHeight="1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27"/>
      <c r="H30" s="128"/>
      <c r="I30" s="4"/>
      <c r="J30" s="29"/>
      <c r="K30" s="4"/>
      <c r="L30" s="4"/>
      <c r="M30" s="4"/>
      <c r="N30" s="4"/>
      <c r="O30" s="34"/>
    </row>
    <row r="31" spans="2:15" ht="18.95" customHeight="1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27"/>
      <c r="H31" s="128"/>
      <c r="I31" s="4"/>
      <c r="J31" s="29"/>
      <c r="K31" s="4"/>
      <c r="L31" s="4"/>
      <c r="M31" s="4"/>
      <c r="N31" s="4"/>
      <c r="O31" s="34"/>
    </row>
    <row r="32" spans="2:15" ht="18.95" customHeight="1" thickBot="1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29"/>
      <c r="H32" s="130"/>
      <c r="I32" s="4"/>
      <c r="J32" s="29"/>
      <c r="K32" s="4"/>
      <c r="L32" s="4"/>
      <c r="M32" s="4"/>
      <c r="N32" s="4"/>
      <c r="O32" s="34"/>
    </row>
    <row r="33" spans="2:15" ht="18.95" customHeight="1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8.95" customHeight="1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8.95" customHeight="1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8.95" customHeight="1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8.95" customHeight="1">
      <c r="B37" s="37"/>
      <c r="C37" s="34"/>
      <c r="D37" s="34"/>
      <c r="E37" s="34"/>
      <c r="F37" s="34"/>
      <c r="G37" s="34"/>
      <c r="H37" s="34" t="s">
        <v>38</v>
      </c>
      <c r="I37" s="34"/>
      <c r="J37" s="34"/>
      <c r="K37" s="34"/>
      <c r="L37" s="34"/>
      <c r="M37" s="34"/>
      <c r="N37" s="4"/>
      <c r="O37" s="34"/>
    </row>
    <row r="38" spans="2:15" ht="18.95" customHeight="1">
      <c r="B38" s="37"/>
      <c r="N38" s="4"/>
    </row>
    <row r="39" spans="2:15" ht="18.95" customHeight="1">
      <c r="B39" s="37"/>
      <c r="N39" s="4"/>
    </row>
    <row r="40" spans="2:15" ht="18.95" customHeight="1">
      <c r="B40" s="37"/>
      <c r="N40" s="4"/>
    </row>
    <row r="41" spans="2:15" ht="18.95" customHeight="1">
      <c r="B41" s="37"/>
      <c r="N41" s="4"/>
    </row>
    <row r="42" spans="2:15" ht="18.95" customHeight="1">
      <c r="B42" s="37"/>
      <c r="N42" s="4"/>
    </row>
    <row r="43" spans="2:15" ht="18.95" customHeight="1">
      <c r="B43" s="37"/>
      <c r="N43" s="4"/>
    </row>
  </sheetData>
  <sheetProtection selectLockedCells="1"/>
  <mergeCells count="29">
    <mergeCell ref="G28:H28"/>
    <mergeCell ref="G29:H29"/>
    <mergeCell ref="G30:H30"/>
    <mergeCell ref="G31:H31"/>
    <mergeCell ref="G32:H32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</mergeCells>
  <conditionalFormatting sqref="N9:N32">
    <cfRule type="cellIs" dxfId="2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B1:R43"/>
  <sheetViews>
    <sheetView showGridLines="0" showWhiteSpace="0" topLeftCell="A4" zoomScale="70" zoomScaleNormal="70" zoomScalePageLayoutView="70" workbookViewId="0">
      <selection activeCell="C8" sqref="C8"/>
    </sheetView>
  </sheetViews>
  <sheetFormatPr defaultColWidth="11.42578125" defaultRowHeight="14.45"/>
  <cols>
    <col min="1" max="1" width="1.28515625" customWidth="1"/>
    <col min="2" max="2" width="25.85546875" bestFit="1" customWidth="1"/>
    <col min="3" max="5" width="18.7109375" customWidth="1"/>
    <col min="6" max="6" width="93.5703125" customWidth="1"/>
    <col min="7" max="7" width="10.7109375" customWidth="1"/>
    <col min="8" max="8" width="14.42578125" customWidth="1"/>
    <col min="9" max="9" width="10.7109375" customWidth="1"/>
    <col min="10" max="10" width="2.7109375" customWidth="1"/>
    <col min="11" max="11" width="10.7109375" customWidth="1"/>
    <col min="12" max="12" width="14.5703125" customWidth="1"/>
    <col min="13" max="13" width="10.7109375" customWidth="1"/>
    <col min="14" max="14" width="18" customWidth="1"/>
    <col min="15" max="15" width="68.7109375" customWidth="1"/>
  </cols>
  <sheetData>
    <row r="1" spans="2:18" ht="15" customHeight="1" thickBot="1">
      <c r="C1" t="s">
        <v>19</v>
      </c>
    </row>
    <row r="2" spans="2:18" ht="18.75" customHeight="1">
      <c r="B2" s="123"/>
      <c r="C2" s="124"/>
      <c r="D2" s="131" t="s">
        <v>30</v>
      </c>
      <c r="E2" s="132"/>
      <c r="F2" s="132"/>
      <c r="G2" s="132"/>
      <c r="H2" s="133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>
      <c r="B3" s="125"/>
      <c r="C3" s="126"/>
      <c r="D3" s="134"/>
      <c r="E3" s="135"/>
      <c r="F3" s="135"/>
      <c r="G3" s="135"/>
      <c r="H3" s="136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>
      <c r="B5" s="17" t="s">
        <v>5</v>
      </c>
      <c r="C5" s="18" t="s">
        <v>6</v>
      </c>
      <c r="D5" s="137" t="s">
        <v>31</v>
      </c>
      <c r="E5" s="138"/>
      <c r="F5" s="138"/>
      <c r="G5" s="138"/>
      <c r="H5" s="139"/>
      <c r="I5" s="19"/>
      <c r="J5" s="19"/>
      <c r="K5" s="19"/>
      <c r="L5" s="19"/>
      <c r="M5" s="19"/>
      <c r="N5" s="16"/>
      <c r="O5" s="16"/>
      <c r="P5" s="1"/>
    </row>
    <row r="6" spans="2:18" ht="6" customHeight="1" thickBot="1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>
      <c r="B7" s="21" t="s">
        <v>67</v>
      </c>
      <c r="C7" s="22" t="s">
        <v>33</v>
      </c>
      <c r="D7" s="23" t="s">
        <v>34</v>
      </c>
      <c r="E7" s="24" t="s">
        <v>15</v>
      </c>
      <c r="F7" s="25" t="s">
        <v>35</v>
      </c>
      <c r="G7" s="119" t="s">
        <v>36</v>
      </c>
      <c r="H7" s="120"/>
      <c r="I7" s="26"/>
      <c r="J7" s="26"/>
      <c r="K7" s="4"/>
      <c r="L7" s="26"/>
      <c r="M7" s="26"/>
      <c r="N7" s="26"/>
      <c r="O7" s="26"/>
      <c r="P7" s="2"/>
    </row>
    <row r="8" spans="2:18" ht="15" customHeight="1">
      <c r="B8" s="27" t="s">
        <v>37</v>
      </c>
      <c r="C8" s="38">
        <f>+'Día 29'!C26</f>
        <v>4570622</v>
      </c>
      <c r="D8" s="28" t="s">
        <v>19</v>
      </c>
      <c r="E8" s="28"/>
      <c r="F8" s="8" t="s">
        <v>19</v>
      </c>
      <c r="G8" s="121"/>
      <c r="H8" s="122"/>
      <c r="I8" s="29"/>
      <c r="J8" s="29"/>
      <c r="K8" s="4"/>
      <c r="L8" s="4"/>
      <c r="M8" s="4"/>
      <c r="N8" s="7"/>
      <c r="O8" s="7"/>
    </row>
    <row r="9" spans="2:18" ht="18.95" customHeight="1">
      <c r="B9" s="30">
        <v>4.1666666666666664E-2</v>
      </c>
      <c r="C9" s="5"/>
      <c r="D9" s="31" t="s">
        <v>19</v>
      </c>
      <c r="E9" s="31" t="s">
        <v>19</v>
      </c>
      <c r="F9" s="9" t="s">
        <v>19</v>
      </c>
      <c r="G9" s="127"/>
      <c r="H9" s="128"/>
      <c r="I9" s="4"/>
      <c r="J9" s="29"/>
      <c r="K9" s="4"/>
      <c r="L9" s="4"/>
      <c r="M9" s="4"/>
      <c r="N9" s="4"/>
      <c r="O9" s="32"/>
      <c r="P9" s="3" t="s">
        <v>19</v>
      </c>
    </row>
    <row r="10" spans="2:18" ht="18.95" customHeight="1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27"/>
      <c r="H10" s="128"/>
      <c r="I10" s="4"/>
      <c r="J10" s="29"/>
      <c r="K10" s="4"/>
      <c r="L10" s="4"/>
      <c r="M10" s="4"/>
      <c r="N10" s="4"/>
      <c r="O10" s="33"/>
    </row>
    <row r="11" spans="2:18" ht="18.95" customHeight="1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27"/>
      <c r="H11" s="128"/>
      <c r="I11" s="4"/>
      <c r="J11" s="29"/>
      <c r="K11" s="4"/>
      <c r="L11" s="4"/>
      <c r="M11" s="4"/>
      <c r="N11" s="4"/>
      <c r="O11" s="33"/>
      <c r="R11" t="s">
        <v>19</v>
      </c>
    </row>
    <row r="12" spans="2:18" ht="18.95" customHeight="1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27"/>
      <c r="H12" s="128"/>
      <c r="I12" s="4"/>
      <c r="J12" s="29"/>
      <c r="K12" s="4"/>
      <c r="L12" s="4"/>
      <c r="M12" s="4"/>
      <c r="N12" s="4"/>
      <c r="O12" s="33"/>
    </row>
    <row r="13" spans="2:18" ht="18.95" customHeight="1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19</v>
      </c>
      <c r="G13" s="127"/>
      <c r="H13" s="128"/>
      <c r="I13" s="4"/>
      <c r="J13" s="29"/>
      <c r="K13" s="4"/>
      <c r="L13" s="4"/>
      <c r="M13" s="4"/>
      <c r="N13" s="4"/>
      <c r="O13" s="33"/>
    </row>
    <row r="14" spans="2:18" ht="18.95" customHeight="1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19</v>
      </c>
      <c r="G14" s="127"/>
      <c r="H14" s="128"/>
      <c r="I14" s="4"/>
      <c r="J14" s="29"/>
      <c r="K14" s="4"/>
      <c r="L14" s="4"/>
      <c r="M14" s="4"/>
      <c r="N14" s="4"/>
      <c r="O14" s="33"/>
    </row>
    <row r="15" spans="2:18" ht="18.95" customHeight="1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27"/>
      <c r="H15" s="128"/>
      <c r="I15" s="4"/>
      <c r="J15" s="29"/>
      <c r="K15" s="4"/>
      <c r="L15" s="4"/>
      <c r="M15" s="4"/>
      <c r="N15" s="4"/>
      <c r="O15" s="33"/>
    </row>
    <row r="16" spans="2:18" ht="18.95" customHeight="1">
      <c r="B16" s="39">
        <v>0.33333333333333331</v>
      </c>
      <c r="C16" s="82">
        <v>4572388</v>
      </c>
      <c r="D16" s="40">
        <f>+C16-C8</f>
        <v>1766</v>
      </c>
      <c r="E16" s="92">
        <f>+D16*1000/14/3600</f>
        <v>35.039682539682538</v>
      </c>
      <c r="F16" s="45" t="s">
        <v>19</v>
      </c>
      <c r="G16" s="140" t="s">
        <v>19</v>
      </c>
      <c r="H16" s="141"/>
      <c r="I16" s="4"/>
      <c r="J16" s="29"/>
      <c r="K16" s="4"/>
      <c r="L16" s="4"/>
      <c r="M16" s="4"/>
      <c r="N16" s="4"/>
      <c r="O16" s="33"/>
    </row>
    <row r="17" spans="2:15" ht="18.95" customHeight="1">
      <c r="B17" s="30">
        <v>0.375</v>
      </c>
      <c r="C17" s="5">
        <v>0</v>
      </c>
      <c r="D17" s="31">
        <v>0</v>
      </c>
      <c r="E17" s="31">
        <v>0</v>
      </c>
      <c r="F17" s="10"/>
      <c r="G17" s="127"/>
      <c r="H17" s="128"/>
      <c r="I17" s="4"/>
      <c r="J17" s="29"/>
      <c r="K17" s="4"/>
      <c r="L17" s="4"/>
      <c r="M17" s="4"/>
      <c r="N17" s="4"/>
      <c r="O17" s="33"/>
    </row>
    <row r="18" spans="2:15" ht="18.95" customHeight="1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27"/>
      <c r="H18" s="128"/>
      <c r="I18" s="4"/>
      <c r="J18" s="29"/>
      <c r="K18" s="4"/>
      <c r="L18" s="4"/>
      <c r="M18" s="4"/>
      <c r="N18" s="4"/>
      <c r="O18" s="33"/>
    </row>
    <row r="19" spans="2:15" ht="18.95" customHeight="1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27"/>
      <c r="H19" s="128"/>
      <c r="I19" s="4"/>
      <c r="J19" s="29"/>
      <c r="K19" s="4"/>
      <c r="L19" s="4"/>
      <c r="M19" s="4"/>
      <c r="N19" s="4"/>
      <c r="O19" s="33"/>
    </row>
    <row r="20" spans="2:15" ht="18.95" customHeight="1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27"/>
      <c r="H20" s="128"/>
      <c r="I20" s="4"/>
      <c r="J20" s="29"/>
      <c r="K20" s="4"/>
      <c r="L20" s="4"/>
      <c r="M20" s="4"/>
      <c r="N20" s="4"/>
      <c r="O20" s="33"/>
    </row>
    <row r="21" spans="2:15" ht="18.95" customHeight="1">
      <c r="B21" s="39">
        <v>0.54166666666666663</v>
      </c>
      <c r="C21" s="82">
        <v>4573045</v>
      </c>
      <c r="D21" s="40">
        <f>+C21-C16</f>
        <v>657</v>
      </c>
      <c r="E21" s="92">
        <f>+D21*1000/5/3600</f>
        <v>36.5</v>
      </c>
      <c r="F21" s="45"/>
      <c r="G21" s="140"/>
      <c r="H21" s="141"/>
      <c r="I21" s="4"/>
      <c r="J21" s="29"/>
      <c r="K21" s="4"/>
      <c r="L21" s="4"/>
      <c r="M21" s="4"/>
      <c r="N21" s="4"/>
      <c r="O21" s="33"/>
    </row>
    <row r="22" spans="2:15" ht="18.95" customHeight="1">
      <c r="B22" s="30">
        <v>0.58333333333333337</v>
      </c>
      <c r="C22" s="5">
        <v>0</v>
      </c>
      <c r="D22" s="31">
        <v>0</v>
      </c>
      <c r="E22" s="31">
        <v>0</v>
      </c>
      <c r="F22" s="11"/>
      <c r="G22" s="127"/>
      <c r="H22" s="128"/>
      <c r="I22" s="4"/>
      <c r="J22" s="29"/>
      <c r="K22" s="4"/>
      <c r="L22" s="4"/>
      <c r="M22" s="4"/>
      <c r="N22" s="4"/>
      <c r="O22" s="34"/>
    </row>
    <row r="23" spans="2:15" ht="18.95" customHeight="1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27"/>
      <c r="H23" s="128"/>
      <c r="I23" s="4"/>
      <c r="J23" s="29"/>
      <c r="K23" s="4"/>
      <c r="L23" s="4"/>
      <c r="M23" s="4"/>
      <c r="N23" s="4"/>
      <c r="O23" s="34"/>
    </row>
    <row r="24" spans="2:15" ht="18.95" customHeight="1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44"/>
      <c r="G24" s="127"/>
      <c r="H24" s="128"/>
      <c r="I24" s="4"/>
      <c r="J24" s="29"/>
      <c r="K24" s="4"/>
      <c r="L24" s="4"/>
      <c r="M24" s="4"/>
      <c r="N24" s="4"/>
      <c r="O24" s="34"/>
    </row>
    <row r="25" spans="2:15" ht="18.95" customHeight="1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27"/>
      <c r="H25" s="128"/>
      <c r="I25" s="4"/>
      <c r="J25" s="29"/>
      <c r="K25" s="4"/>
      <c r="L25" s="4"/>
      <c r="M25" s="4"/>
      <c r="N25" s="4"/>
      <c r="O25" s="34"/>
    </row>
    <row r="26" spans="2:15" ht="18.95" customHeight="1">
      <c r="B26" s="39">
        <v>0.75</v>
      </c>
      <c r="C26" s="82">
        <v>4573688</v>
      </c>
      <c r="D26" s="40">
        <f>+C26-C21</f>
        <v>643</v>
      </c>
      <c r="E26" s="92">
        <f>+D26*1000/5/3600</f>
        <v>35.722222222222221</v>
      </c>
      <c r="F26" s="41"/>
      <c r="G26" s="140"/>
      <c r="H26" s="141"/>
      <c r="I26" s="4"/>
      <c r="J26" s="29"/>
      <c r="K26" s="4"/>
      <c r="L26" s="4"/>
      <c r="M26" s="4"/>
      <c r="N26" s="4"/>
      <c r="O26" s="33"/>
    </row>
    <row r="27" spans="2:15" ht="18.95" customHeight="1">
      <c r="B27" s="30">
        <v>0.79166666666666663</v>
      </c>
      <c r="C27" s="5">
        <v>0</v>
      </c>
      <c r="D27" s="31">
        <v>0</v>
      </c>
      <c r="E27" s="31">
        <v>0</v>
      </c>
      <c r="F27" s="11"/>
      <c r="G27" s="127"/>
      <c r="H27" s="128"/>
      <c r="I27" s="4"/>
      <c r="J27" s="29"/>
      <c r="K27" s="4"/>
      <c r="L27" s="4"/>
      <c r="M27" s="4"/>
      <c r="N27" s="4"/>
      <c r="O27" s="34"/>
    </row>
    <row r="28" spans="2:15" ht="18.95" customHeight="1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27"/>
      <c r="H28" s="128"/>
      <c r="I28" s="4"/>
      <c r="J28" s="29"/>
      <c r="K28" s="4"/>
      <c r="L28" s="4"/>
      <c r="M28" s="4"/>
      <c r="N28" s="4"/>
      <c r="O28" s="34"/>
    </row>
    <row r="29" spans="2:15" ht="18.95" customHeight="1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27"/>
      <c r="H29" s="128"/>
      <c r="I29" s="4"/>
      <c r="J29" s="29"/>
      <c r="K29" s="4"/>
      <c r="L29" s="4"/>
      <c r="M29" s="4"/>
      <c r="N29" s="4"/>
      <c r="O29" s="34"/>
    </row>
    <row r="30" spans="2:15" ht="18.95" customHeight="1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27"/>
      <c r="H30" s="128"/>
      <c r="I30" s="4"/>
      <c r="J30" s="29"/>
      <c r="K30" s="4"/>
      <c r="L30" s="4"/>
      <c r="M30" s="4"/>
      <c r="N30" s="4"/>
      <c r="O30" s="34"/>
    </row>
    <row r="31" spans="2:15" ht="18.95" customHeight="1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27"/>
      <c r="H31" s="128"/>
      <c r="I31" s="4"/>
      <c r="J31" s="29"/>
      <c r="K31" s="4"/>
      <c r="L31" s="4"/>
      <c r="M31" s="4"/>
      <c r="N31" s="4"/>
      <c r="O31" s="34"/>
    </row>
    <row r="32" spans="2:15" ht="18.95" customHeight="1" thickBot="1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29"/>
      <c r="H32" s="130"/>
      <c r="I32" s="4"/>
      <c r="J32" s="29"/>
      <c r="K32" s="4"/>
      <c r="L32" s="4"/>
      <c r="M32" s="4"/>
      <c r="N32" s="4"/>
      <c r="O32" s="34"/>
    </row>
    <row r="33" spans="2:15" ht="18.95" customHeight="1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8.95" customHeight="1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8.95" customHeight="1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8.95" customHeight="1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8.95" customHeight="1">
      <c r="B37" s="37"/>
      <c r="C37" s="34"/>
      <c r="D37" s="34"/>
      <c r="E37" s="34"/>
      <c r="F37" s="34"/>
      <c r="G37" s="34"/>
      <c r="H37" s="34" t="s">
        <v>38</v>
      </c>
      <c r="I37" s="34"/>
      <c r="J37" s="34"/>
      <c r="K37" s="34"/>
      <c r="L37" s="34"/>
      <c r="M37" s="34"/>
      <c r="N37" s="4"/>
      <c r="O37" s="34"/>
    </row>
    <row r="38" spans="2:15" ht="18.95" customHeight="1">
      <c r="B38" s="37"/>
      <c r="N38" s="4"/>
    </row>
    <row r="39" spans="2:15" ht="18.95" customHeight="1">
      <c r="B39" s="37"/>
      <c r="N39" s="4"/>
    </row>
    <row r="40" spans="2:15" ht="18.95" customHeight="1">
      <c r="B40" s="37"/>
      <c r="N40" s="4"/>
    </row>
    <row r="41" spans="2:15" ht="18.95" customHeight="1">
      <c r="B41" s="37"/>
      <c r="N41" s="4"/>
    </row>
    <row r="42" spans="2:15" ht="18.95" customHeight="1">
      <c r="B42" s="37"/>
      <c r="N42" s="4"/>
    </row>
    <row r="43" spans="2:15" ht="18.95" customHeight="1">
      <c r="B43" s="37"/>
      <c r="N43" s="4"/>
    </row>
  </sheetData>
  <sheetProtection selectLockedCells="1"/>
  <mergeCells count="29">
    <mergeCell ref="G28:H28"/>
    <mergeCell ref="G29:H29"/>
    <mergeCell ref="G30:H30"/>
    <mergeCell ref="G31:H31"/>
    <mergeCell ref="G32:H32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</mergeCells>
  <conditionalFormatting sqref="N9:N32">
    <cfRule type="cellIs" dxfId="1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B1:R43"/>
  <sheetViews>
    <sheetView showGridLines="0" showWhiteSpace="0" topLeftCell="A4" zoomScale="70" zoomScaleNormal="70" zoomScalePageLayoutView="70" workbookViewId="0">
      <selection activeCell="C26" sqref="C26"/>
    </sheetView>
  </sheetViews>
  <sheetFormatPr defaultColWidth="11.42578125" defaultRowHeight="14.45"/>
  <cols>
    <col min="1" max="1" width="1.28515625" customWidth="1"/>
    <col min="2" max="2" width="25.85546875" bestFit="1" customWidth="1"/>
    <col min="3" max="5" width="18.7109375" customWidth="1"/>
    <col min="6" max="6" width="93.5703125" customWidth="1"/>
    <col min="7" max="7" width="10.7109375" customWidth="1"/>
    <col min="8" max="8" width="14.42578125" customWidth="1"/>
    <col min="9" max="9" width="10.7109375" customWidth="1"/>
    <col min="10" max="10" width="2.7109375" customWidth="1"/>
    <col min="11" max="11" width="10.7109375" customWidth="1"/>
    <col min="12" max="12" width="14.5703125" customWidth="1"/>
    <col min="13" max="13" width="10.7109375" customWidth="1"/>
    <col min="14" max="14" width="18" customWidth="1"/>
    <col min="15" max="15" width="68.7109375" customWidth="1"/>
  </cols>
  <sheetData>
    <row r="1" spans="2:18" ht="15" customHeight="1" thickBot="1">
      <c r="C1" t="s">
        <v>19</v>
      </c>
    </row>
    <row r="2" spans="2:18" ht="18.75" customHeight="1">
      <c r="B2" s="123"/>
      <c r="C2" s="124"/>
      <c r="D2" s="131" t="s">
        <v>30</v>
      </c>
      <c r="E2" s="132"/>
      <c r="F2" s="132"/>
      <c r="G2" s="132"/>
      <c r="H2" s="133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>
      <c r="B3" s="125"/>
      <c r="C3" s="126"/>
      <c r="D3" s="134"/>
      <c r="E3" s="135"/>
      <c r="F3" s="135"/>
      <c r="G3" s="135"/>
      <c r="H3" s="136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>
      <c r="B5" s="17" t="s">
        <v>5</v>
      </c>
      <c r="C5" s="18" t="s">
        <v>6</v>
      </c>
      <c r="D5" s="137" t="s">
        <v>31</v>
      </c>
      <c r="E5" s="138"/>
      <c r="F5" s="138"/>
      <c r="G5" s="138"/>
      <c r="H5" s="139"/>
      <c r="I5" s="19"/>
      <c r="J5" s="19"/>
      <c r="K5" s="19"/>
      <c r="L5" s="19"/>
      <c r="M5" s="19"/>
      <c r="N5" s="16"/>
      <c r="O5" s="16"/>
      <c r="P5" s="1"/>
    </row>
    <row r="6" spans="2:18" ht="6" customHeight="1" thickBot="1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>
      <c r="B7" s="21" t="s">
        <v>68</v>
      </c>
      <c r="C7" s="98" t="s">
        <v>33</v>
      </c>
      <c r="D7" s="23" t="s">
        <v>34</v>
      </c>
      <c r="E7" s="24" t="s">
        <v>15</v>
      </c>
      <c r="F7" s="25" t="s">
        <v>35</v>
      </c>
      <c r="G7" s="119" t="s">
        <v>36</v>
      </c>
      <c r="H7" s="120"/>
      <c r="I7" s="26"/>
      <c r="J7" s="26"/>
      <c r="K7" s="4"/>
      <c r="L7" s="26"/>
      <c r="M7" s="26"/>
      <c r="N7" s="26"/>
      <c r="O7" s="26"/>
      <c r="P7" s="2"/>
    </row>
    <row r="8" spans="2:18" ht="15" customHeight="1">
      <c r="B8" s="27" t="s">
        <v>37</v>
      </c>
      <c r="C8" s="38">
        <f>+'Día 30'!C26</f>
        <v>4573688</v>
      </c>
      <c r="D8" s="28" t="s">
        <v>19</v>
      </c>
      <c r="E8" s="28"/>
      <c r="F8" s="8" t="s">
        <v>19</v>
      </c>
      <c r="G8" s="121"/>
      <c r="H8" s="122"/>
      <c r="I8" s="29"/>
      <c r="J8" s="29"/>
      <c r="K8" s="4"/>
      <c r="L8" s="4"/>
      <c r="M8" s="4"/>
      <c r="N8" s="7"/>
      <c r="O8" s="7"/>
    </row>
    <row r="9" spans="2:18" ht="18.95" customHeight="1">
      <c r="B9" s="30">
        <v>4.1666666666666664E-2</v>
      </c>
      <c r="C9" s="5">
        <v>0</v>
      </c>
      <c r="D9" s="31" t="s">
        <v>19</v>
      </c>
      <c r="E9" s="31" t="s">
        <v>19</v>
      </c>
      <c r="F9" s="9" t="s">
        <v>19</v>
      </c>
      <c r="G9" s="127"/>
      <c r="H9" s="128"/>
      <c r="I9" s="4"/>
      <c r="J9" s="29"/>
      <c r="K9" s="4"/>
      <c r="L9" s="4"/>
      <c r="M9" s="4"/>
      <c r="N9" s="4"/>
      <c r="O9" s="32"/>
      <c r="P9" s="3" t="s">
        <v>19</v>
      </c>
    </row>
    <row r="10" spans="2:18" ht="18.95" customHeight="1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27"/>
      <c r="H10" s="128"/>
      <c r="I10" s="4"/>
      <c r="J10" s="29"/>
      <c r="K10" s="4"/>
      <c r="L10" s="4"/>
      <c r="M10" s="4"/>
      <c r="N10" s="4"/>
      <c r="O10" s="33"/>
    </row>
    <row r="11" spans="2:18" ht="18.95" customHeight="1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27"/>
      <c r="H11" s="128"/>
      <c r="I11" s="4"/>
      <c r="J11" s="29"/>
      <c r="K11" s="4"/>
      <c r="L11" s="4"/>
      <c r="M11" s="4"/>
      <c r="N11" s="4"/>
      <c r="O11" s="33"/>
      <c r="R11" t="s">
        <v>19</v>
      </c>
    </row>
    <row r="12" spans="2:18" ht="18.95" customHeight="1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27"/>
      <c r="H12" s="128"/>
      <c r="I12" s="4"/>
      <c r="J12" s="29"/>
      <c r="K12" s="4"/>
      <c r="L12" s="4"/>
      <c r="M12" s="4"/>
      <c r="N12" s="4"/>
      <c r="O12" s="33"/>
    </row>
    <row r="13" spans="2:18" ht="18.95" customHeight="1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19</v>
      </c>
      <c r="G13" s="127"/>
      <c r="H13" s="128"/>
      <c r="I13" s="4"/>
      <c r="J13" s="29"/>
      <c r="K13" s="4"/>
      <c r="L13" s="4"/>
      <c r="M13" s="4"/>
      <c r="N13" s="4"/>
      <c r="O13" s="33"/>
    </row>
    <row r="14" spans="2:18" ht="18.95" customHeight="1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19</v>
      </c>
      <c r="G14" s="127"/>
      <c r="H14" s="128"/>
      <c r="I14" s="4"/>
      <c r="J14" s="29"/>
      <c r="K14" s="4"/>
      <c r="L14" s="4"/>
      <c r="M14" s="4"/>
      <c r="N14" s="4"/>
      <c r="O14" s="33"/>
    </row>
    <row r="15" spans="2:18" ht="18.95" customHeight="1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27"/>
      <c r="H15" s="128"/>
      <c r="I15" s="4"/>
      <c r="J15" s="29"/>
      <c r="K15" s="4"/>
      <c r="L15" s="4"/>
      <c r="M15" s="4"/>
      <c r="N15" s="4"/>
      <c r="O15" s="33"/>
    </row>
    <row r="16" spans="2:18" ht="18.95" customHeight="1">
      <c r="B16" s="39">
        <v>0.33333333333333331</v>
      </c>
      <c r="C16" s="99">
        <v>4575500</v>
      </c>
      <c r="D16" s="40">
        <f>+C16-C8</f>
        <v>1812</v>
      </c>
      <c r="E16" s="92">
        <f>+D16*1000/14/3600</f>
        <v>35.952380952380956</v>
      </c>
      <c r="F16" s="45" t="s">
        <v>19</v>
      </c>
      <c r="G16" s="140" t="s">
        <v>19</v>
      </c>
      <c r="H16" s="141"/>
      <c r="I16" s="4"/>
      <c r="J16" s="29"/>
      <c r="K16" s="4"/>
      <c r="L16" s="4"/>
      <c r="M16" s="4"/>
      <c r="N16" s="4"/>
      <c r="O16" s="33"/>
    </row>
    <row r="17" spans="2:15" ht="18.95" customHeight="1">
      <c r="B17" s="30">
        <v>0.375</v>
      </c>
      <c r="C17" s="5">
        <v>0</v>
      </c>
      <c r="D17" s="31"/>
      <c r="E17" s="31">
        <v>0</v>
      </c>
      <c r="F17" s="10"/>
      <c r="G17" s="127"/>
      <c r="H17" s="128"/>
      <c r="I17" s="4"/>
      <c r="J17" s="29"/>
      <c r="K17" s="4"/>
      <c r="L17" s="4"/>
      <c r="M17" s="4"/>
      <c r="N17" s="4"/>
      <c r="O17" s="33"/>
    </row>
    <row r="18" spans="2:15" ht="18.95" customHeight="1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27"/>
      <c r="H18" s="128"/>
      <c r="I18" s="4"/>
      <c r="J18" s="29"/>
      <c r="K18" s="4"/>
      <c r="L18" s="4"/>
      <c r="M18" s="4"/>
      <c r="N18" s="4"/>
      <c r="O18" s="33"/>
    </row>
    <row r="19" spans="2:15" ht="18.95" customHeight="1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27"/>
      <c r="H19" s="128"/>
      <c r="I19" s="4"/>
      <c r="J19" s="29"/>
      <c r="K19" s="4"/>
      <c r="L19" s="4"/>
      <c r="M19" s="4"/>
      <c r="N19" s="4"/>
      <c r="O19" s="33"/>
    </row>
    <row r="20" spans="2:15" ht="18.95" customHeight="1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27"/>
      <c r="H20" s="128"/>
      <c r="I20" s="4"/>
      <c r="J20" s="29"/>
      <c r="K20" s="4"/>
      <c r="L20" s="4"/>
      <c r="M20" s="4"/>
      <c r="N20" s="4"/>
      <c r="O20" s="33"/>
    </row>
    <row r="21" spans="2:15" ht="18.95" customHeight="1">
      <c r="B21" s="39">
        <v>0.54166666666666663</v>
      </c>
      <c r="C21" s="82">
        <v>4576150</v>
      </c>
      <c r="D21" s="40">
        <f>+C21-C16</f>
        <v>650</v>
      </c>
      <c r="E21" s="92">
        <f>+D21*1000/5/3600</f>
        <v>36.111111111111114</v>
      </c>
      <c r="F21" s="45"/>
      <c r="G21" s="140"/>
      <c r="H21" s="141"/>
      <c r="I21" s="4"/>
      <c r="J21" s="29"/>
      <c r="K21" s="4"/>
      <c r="L21" s="4"/>
      <c r="M21" s="4"/>
      <c r="N21" s="4"/>
      <c r="O21" s="33"/>
    </row>
    <row r="22" spans="2:15" ht="18.95" customHeight="1">
      <c r="B22" s="30">
        <v>0.58333333333333337</v>
      </c>
      <c r="C22" s="5">
        <v>0</v>
      </c>
      <c r="D22" s="31">
        <v>0</v>
      </c>
      <c r="E22" s="31">
        <v>0</v>
      </c>
      <c r="F22" s="11"/>
      <c r="G22" s="127"/>
      <c r="H22" s="128"/>
      <c r="I22" s="4"/>
      <c r="J22" s="29"/>
      <c r="K22" s="4"/>
      <c r="L22" s="4"/>
      <c r="M22" s="4"/>
      <c r="N22" s="4"/>
      <c r="O22" s="34"/>
    </row>
    <row r="23" spans="2:15" ht="18.95" customHeight="1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27"/>
      <c r="H23" s="128"/>
      <c r="I23" s="4"/>
      <c r="J23" s="29"/>
      <c r="K23" s="4"/>
      <c r="L23" s="4"/>
      <c r="M23" s="4"/>
      <c r="N23" s="4"/>
      <c r="O23" s="34"/>
    </row>
    <row r="24" spans="2:15" ht="18.95" customHeight="1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44"/>
      <c r="G24" s="127"/>
      <c r="H24" s="128"/>
      <c r="I24" s="4"/>
      <c r="J24" s="29"/>
      <c r="K24" s="4"/>
      <c r="L24" s="4"/>
      <c r="M24" s="4"/>
      <c r="N24" s="4"/>
      <c r="O24" s="34"/>
    </row>
    <row r="25" spans="2:15" ht="18.95" customHeight="1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27"/>
      <c r="H25" s="128"/>
      <c r="I25" s="4"/>
      <c r="J25" s="29"/>
      <c r="K25" s="4"/>
      <c r="L25" s="4"/>
      <c r="M25" s="4"/>
      <c r="N25" s="4"/>
      <c r="O25" s="34"/>
    </row>
    <row r="26" spans="2:15" ht="18.95" customHeight="1">
      <c r="B26" s="39">
        <v>0.75</v>
      </c>
      <c r="C26" s="82">
        <v>4576802</v>
      </c>
      <c r="D26" s="40">
        <f>+C26-C21</f>
        <v>652</v>
      </c>
      <c r="E26" s="92">
        <f>+D26*1000/5/3600</f>
        <v>36.222222222222221</v>
      </c>
      <c r="F26" s="41"/>
      <c r="G26" s="140"/>
      <c r="H26" s="141"/>
      <c r="I26" s="4"/>
      <c r="J26" s="29"/>
      <c r="K26" s="4"/>
      <c r="L26" s="4"/>
      <c r="M26" s="4"/>
      <c r="N26" s="4"/>
      <c r="O26" s="33"/>
    </row>
    <row r="27" spans="2:15" ht="18.95" customHeight="1">
      <c r="B27" s="30">
        <v>0.79166666666666663</v>
      </c>
      <c r="C27" s="5">
        <v>0</v>
      </c>
      <c r="D27" s="31">
        <v>0</v>
      </c>
      <c r="E27" s="31">
        <v>0</v>
      </c>
      <c r="F27" s="11"/>
      <c r="G27" s="127"/>
      <c r="H27" s="128"/>
      <c r="I27" s="4"/>
      <c r="J27" s="29"/>
      <c r="K27" s="4"/>
      <c r="L27" s="4"/>
      <c r="M27" s="4"/>
      <c r="N27" s="4"/>
      <c r="O27" s="34"/>
    </row>
    <row r="28" spans="2:15" ht="18.95" customHeight="1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27"/>
      <c r="H28" s="128"/>
      <c r="I28" s="4"/>
      <c r="J28" s="29"/>
      <c r="K28" s="4"/>
      <c r="L28" s="4"/>
      <c r="M28" s="4"/>
      <c r="N28" s="4"/>
      <c r="O28" s="34"/>
    </row>
    <row r="29" spans="2:15" ht="18.95" customHeight="1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27"/>
      <c r="H29" s="128"/>
      <c r="I29" s="4"/>
      <c r="J29" s="29"/>
      <c r="K29" s="4"/>
      <c r="L29" s="4"/>
      <c r="M29" s="4"/>
      <c r="N29" s="4"/>
      <c r="O29" s="34"/>
    </row>
    <row r="30" spans="2:15" ht="18.95" customHeight="1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27"/>
      <c r="H30" s="128"/>
      <c r="I30" s="4"/>
      <c r="J30" s="29"/>
      <c r="K30" s="4"/>
      <c r="L30" s="4"/>
      <c r="M30" s="4"/>
      <c r="N30" s="4"/>
      <c r="O30" s="34"/>
    </row>
    <row r="31" spans="2:15" ht="18.95" customHeight="1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27"/>
      <c r="H31" s="128"/>
      <c r="I31" s="4"/>
      <c r="J31" s="29"/>
      <c r="K31" s="4"/>
      <c r="L31" s="4"/>
      <c r="M31" s="4"/>
      <c r="N31" s="4"/>
      <c r="O31" s="34"/>
    </row>
    <row r="32" spans="2:15" ht="18.95" customHeight="1" thickBot="1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29"/>
      <c r="H32" s="130"/>
      <c r="I32" s="4"/>
      <c r="J32" s="29"/>
      <c r="K32" s="4"/>
      <c r="L32" s="4"/>
      <c r="M32" s="4"/>
      <c r="N32" s="4"/>
      <c r="O32" s="34"/>
    </row>
    <row r="33" spans="2:15" ht="18.95" customHeight="1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8.95" customHeight="1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8.95" customHeight="1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8.95" customHeight="1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8.95" customHeight="1">
      <c r="B37" s="37"/>
      <c r="C37" s="34"/>
      <c r="D37" s="34"/>
      <c r="E37" s="34"/>
      <c r="F37" s="34"/>
      <c r="G37" s="34"/>
      <c r="H37" s="34" t="s">
        <v>38</v>
      </c>
      <c r="I37" s="34"/>
      <c r="J37" s="34"/>
      <c r="K37" s="34"/>
      <c r="L37" s="34"/>
      <c r="M37" s="34"/>
      <c r="N37" s="4"/>
      <c r="O37" s="34"/>
    </row>
    <row r="38" spans="2:15" ht="18.95" customHeight="1">
      <c r="B38" s="37"/>
      <c r="N38" s="4"/>
    </row>
    <row r="39" spans="2:15" ht="18.95" customHeight="1">
      <c r="B39" s="37"/>
      <c r="N39" s="4"/>
    </row>
    <row r="40" spans="2:15" ht="18.95" customHeight="1">
      <c r="B40" s="37"/>
      <c r="N40" s="4"/>
    </row>
    <row r="41" spans="2:15" ht="18.95" customHeight="1">
      <c r="B41" s="37"/>
      <c r="N41" s="4"/>
    </row>
    <row r="42" spans="2:15" ht="18.95" customHeight="1">
      <c r="B42" s="37"/>
      <c r="N42" s="4"/>
    </row>
    <row r="43" spans="2:15" ht="18.95" customHeight="1">
      <c r="B43" s="37"/>
      <c r="N43" s="4"/>
    </row>
  </sheetData>
  <sheetProtection selectLockedCells="1"/>
  <mergeCells count="29">
    <mergeCell ref="G28:H28"/>
    <mergeCell ref="G29:H29"/>
    <mergeCell ref="G30:H30"/>
    <mergeCell ref="G31:H31"/>
    <mergeCell ref="G32:H32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</mergeCells>
  <conditionalFormatting sqref="N9:N32">
    <cfRule type="cellIs" dxfId="0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3"/>
  <dimension ref="B1:R43"/>
  <sheetViews>
    <sheetView showGridLines="0" showWhiteSpace="0" topLeftCell="A5" zoomScale="70" zoomScaleNormal="70" zoomScalePageLayoutView="70" workbookViewId="0">
      <selection activeCell="C8" sqref="C8"/>
    </sheetView>
  </sheetViews>
  <sheetFormatPr defaultColWidth="11.42578125" defaultRowHeight="14.45"/>
  <cols>
    <col min="1" max="1" width="1.28515625" customWidth="1"/>
    <col min="2" max="2" width="24.7109375" bestFit="1" customWidth="1"/>
    <col min="3" max="5" width="18.7109375" customWidth="1"/>
    <col min="6" max="6" width="93.5703125" customWidth="1"/>
    <col min="7" max="7" width="10.7109375" customWidth="1"/>
    <col min="8" max="8" width="14.42578125" customWidth="1"/>
    <col min="9" max="9" width="10.7109375" customWidth="1"/>
    <col min="10" max="10" width="2.7109375" customWidth="1"/>
    <col min="11" max="11" width="10.7109375" customWidth="1"/>
    <col min="12" max="12" width="14.5703125" customWidth="1"/>
    <col min="13" max="13" width="10.7109375" customWidth="1"/>
    <col min="14" max="14" width="18" customWidth="1"/>
    <col min="15" max="15" width="68.7109375" customWidth="1"/>
  </cols>
  <sheetData>
    <row r="1" spans="2:18" ht="15" customHeight="1" thickBot="1">
      <c r="C1" t="s">
        <v>19</v>
      </c>
    </row>
    <row r="2" spans="2:18" ht="18.75" customHeight="1">
      <c r="B2" s="123"/>
      <c r="C2" s="124"/>
      <c r="D2" s="131" t="s">
        <v>30</v>
      </c>
      <c r="E2" s="132"/>
      <c r="F2" s="132"/>
      <c r="G2" s="132"/>
      <c r="H2" s="133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>
      <c r="B3" s="125"/>
      <c r="C3" s="126"/>
      <c r="D3" s="134"/>
      <c r="E3" s="135"/>
      <c r="F3" s="135"/>
      <c r="G3" s="135"/>
      <c r="H3" s="136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>
      <c r="B5" s="17" t="s">
        <v>5</v>
      </c>
      <c r="C5" s="18" t="s">
        <v>6</v>
      </c>
      <c r="D5" s="137" t="s">
        <v>31</v>
      </c>
      <c r="E5" s="138"/>
      <c r="F5" s="138"/>
      <c r="G5" s="138"/>
      <c r="H5" s="139"/>
      <c r="I5" s="19"/>
      <c r="J5" s="19"/>
      <c r="K5" s="19"/>
      <c r="L5" s="19"/>
      <c r="M5" s="19"/>
      <c r="N5" s="16"/>
      <c r="O5" s="16"/>
      <c r="P5" s="1"/>
    </row>
    <row r="6" spans="2:18" ht="6" customHeight="1" thickBot="1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>
      <c r="B7" s="21" t="s">
        <v>40</v>
      </c>
      <c r="C7" s="22" t="s">
        <v>33</v>
      </c>
      <c r="D7" s="23" t="s">
        <v>34</v>
      </c>
      <c r="E7" s="24" t="s">
        <v>15</v>
      </c>
      <c r="F7" s="25" t="s">
        <v>35</v>
      </c>
      <c r="G7" s="119" t="s">
        <v>36</v>
      </c>
      <c r="H7" s="120"/>
      <c r="I7" s="26"/>
      <c r="J7" s="26"/>
      <c r="K7" s="4"/>
      <c r="L7" s="26"/>
      <c r="M7" s="26"/>
      <c r="N7" s="26"/>
      <c r="O7" s="26"/>
      <c r="P7" s="2"/>
    </row>
    <row r="8" spans="2:18" ht="15" customHeight="1">
      <c r="B8" s="27" t="s">
        <v>37</v>
      </c>
      <c r="C8" s="38">
        <f>+'Día 2'!C26</f>
        <v>4493927</v>
      </c>
      <c r="D8" s="28" t="s">
        <v>19</v>
      </c>
      <c r="E8" s="28"/>
      <c r="F8" s="8"/>
      <c r="G8" s="121"/>
      <c r="H8" s="122"/>
      <c r="I8" s="29"/>
      <c r="J8" s="29"/>
      <c r="K8" s="4"/>
      <c r="L8" s="4"/>
      <c r="M8" s="4"/>
      <c r="N8" s="7"/>
      <c r="O8" s="7"/>
    </row>
    <row r="9" spans="2:18" ht="18.95" customHeight="1">
      <c r="B9" s="30">
        <v>4.1666666666666664E-2</v>
      </c>
      <c r="C9" s="5">
        <v>0</v>
      </c>
      <c r="D9" s="31">
        <v>0</v>
      </c>
      <c r="E9" s="31">
        <v>0</v>
      </c>
      <c r="F9" s="9" t="s">
        <v>19</v>
      </c>
      <c r="G9" s="127"/>
      <c r="H9" s="128"/>
      <c r="I9" s="4"/>
      <c r="J9" s="29"/>
      <c r="K9" s="4"/>
      <c r="L9" s="4"/>
      <c r="M9" s="4"/>
      <c r="N9" s="4"/>
      <c r="O9" s="32"/>
      <c r="P9" s="3" t="s">
        <v>19</v>
      </c>
    </row>
    <row r="10" spans="2:18" ht="18.95" customHeight="1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27"/>
      <c r="H10" s="128"/>
      <c r="I10" s="4"/>
      <c r="J10" s="29"/>
      <c r="K10" s="4"/>
      <c r="L10" s="4"/>
      <c r="M10" s="4"/>
      <c r="N10" s="4"/>
      <c r="O10" s="33"/>
    </row>
    <row r="11" spans="2:18" ht="18.95" customHeight="1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27"/>
      <c r="H11" s="128"/>
      <c r="I11" s="4"/>
      <c r="J11" s="29"/>
      <c r="K11" s="4"/>
      <c r="L11" s="4"/>
      <c r="M11" s="4"/>
      <c r="N11" s="4"/>
      <c r="O11" s="33"/>
      <c r="R11" t="s">
        <v>19</v>
      </c>
    </row>
    <row r="12" spans="2:18" ht="18.95" customHeight="1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27"/>
      <c r="H12" s="128"/>
      <c r="I12" s="4"/>
      <c r="J12" s="29"/>
      <c r="K12" s="4"/>
      <c r="L12" s="4"/>
      <c r="M12" s="4"/>
      <c r="N12" s="4"/>
      <c r="O12" s="33"/>
    </row>
    <row r="13" spans="2:18" ht="18.95" customHeight="1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19</v>
      </c>
      <c r="G13" s="127"/>
      <c r="H13" s="128"/>
      <c r="I13" s="4"/>
      <c r="J13" s="29"/>
      <c r="K13" s="4"/>
      <c r="L13" s="4"/>
      <c r="M13" s="4"/>
      <c r="N13" s="4"/>
      <c r="O13" s="33"/>
    </row>
    <row r="14" spans="2:18" ht="18.95" customHeight="1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19</v>
      </c>
      <c r="G14" s="127"/>
      <c r="H14" s="128"/>
      <c r="I14" s="4"/>
      <c r="J14" s="29"/>
      <c r="K14" s="4"/>
      <c r="L14" s="4"/>
      <c r="M14" s="4"/>
      <c r="N14" s="4"/>
      <c r="O14" s="33"/>
    </row>
    <row r="15" spans="2:18" ht="18.95" customHeight="1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27"/>
      <c r="H15" s="128"/>
      <c r="I15" s="4"/>
      <c r="J15" s="29"/>
      <c r="K15" s="4"/>
      <c r="L15" s="4"/>
      <c r="M15" s="4"/>
      <c r="N15" s="4"/>
      <c r="O15" s="33"/>
    </row>
    <row r="16" spans="2:18" ht="18.95" customHeight="1">
      <c r="B16" s="39">
        <v>0.33333333333333331</v>
      </c>
      <c r="C16" s="82">
        <v>4495511</v>
      </c>
      <c r="D16" s="40">
        <f>+C16-C8</f>
        <v>1584</v>
      </c>
      <c r="E16" s="92">
        <f>+D16*1000/14/3600</f>
        <v>31.428571428571431</v>
      </c>
      <c r="F16" s="41"/>
      <c r="G16" s="140"/>
      <c r="H16" s="141"/>
      <c r="I16" s="4"/>
      <c r="J16" s="29"/>
      <c r="K16" s="4"/>
      <c r="L16" s="4"/>
      <c r="M16" s="4"/>
      <c r="N16" s="4"/>
      <c r="O16" s="33"/>
    </row>
    <row r="17" spans="2:15" ht="18.95" customHeight="1">
      <c r="B17" s="30">
        <v>0.375</v>
      </c>
      <c r="C17" s="5">
        <v>0</v>
      </c>
      <c r="D17" s="31">
        <v>0</v>
      </c>
      <c r="E17" s="31">
        <v>0</v>
      </c>
      <c r="F17" s="10"/>
      <c r="G17" s="127"/>
      <c r="H17" s="128"/>
      <c r="I17" s="4"/>
      <c r="J17" s="29"/>
      <c r="K17" s="4"/>
      <c r="L17" s="4"/>
      <c r="M17" s="4"/>
      <c r="N17" s="4"/>
      <c r="O17" s="33"/>
    </row>
    <row r="18" spans="2:15" ht="18.95" customHeight="1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27"/>
      <c r="H18" s="128"/>
      <c r="I18" s="4"/>
      <c r="J18" s="29"/>
      <c r="K18" s="4"/>
      <c r="L18" s="4"/>
      <c r="M18" s="4"/>
      <c r="N18" s="4"/>
      <c r="O18" s="33"/>
    </row>
    <row r="19" spans="2:15" ht="18.95" customHeight="1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27"/>
      <c r="H19" s="128"/>
      <c r="I19" s="4"/>
      <c r="J19" s="29"/>
      <c r="K19" s="4"/>
      <c r="L19" s="4"/>
      <c r="M19" s="4"/>
      <c r="N19" s="4"/>
      <c r="O19" s="33"/>
    </row>
    <row r="20" spans="2:15" ht="18.95" customHeight="1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27"/>
      <c r="H20" s="128"/>
      <c r="I20" s="4"/>
      <c r="J20" s="29"/>
      <c r="K20" s="4"/>
      <c r="L20" s="4"/>
      <c r="M20" s="4"/>
      <c r="N20" s="4"/>
      <c r="O20" s="33"/>
    </row>
    <row r="21" spans="2:15" ht="18.95" customHeight="1">
      <c r="B21" s="39">
        <v>0.54166666666666663</v>
      </c>
      <c r="C21" s="82">
        <v>4496083</v>
      </c>
      <c r="D21" s="40">
        <f>+C21-C16</f>
        <v>572</v>
      </c>
      <c r="E21" s="92">
        <f>+D21*1000/5/3600</f>
        <v>31.777777777777779</v>
      </c>
      <c r="F21" s="41"/>
      <c r="G21" s="140"/>
      <c r="H21" s="141"/>
      <c r="I21" s="4"/>
      <c r="J21" s="29"/>
      <c r="K21" s="4"/>
      <c r="L21" s="4"/>
      <c r="M21" s="4"/>
      <c r="N21" s="4"/>
      <c r="O21" s="33"/>
    </row>
    <row r="22" spans="2:15" ht="18.95" customHeight="1">
      <c r="B22" s="30">
        <v>0.58333333333333337</v>
      </c>
      <c r="C22" s="5">
        <v>0</v>
      </c>
      <c r="D22" s="31">
        <v>0</v>
      </c>
      <c r="E22" s="31">
        <v>0</v>
      </c>
      <c r="F22" s="11"/>
      <c r="G22" s="127"/>
      <c r="H22" s="128"/>
      <c r="I22" s="4"/>
      <c r="J22" s="29"/>
      <c r="K22" s="4"/>
      <c r="L22" s="4"/>
      <c r="M22" s="4"/>
      <c r="N22" s="4"/>
      <c r="O22" s="34"/>
    </row>
    <row r="23" spans="2:15" ht="18.95" customHeight="1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27"/>
      <c r="H23" s="128"/>
      <c r="I23" s="4"/>
      <c r="J23" s="29"/>
      <c r="K23" s="4"/>
      <c r="L23" s="4"/>
      <c r="M23" s="4"/>
      <c r="N23" s="4"/>
      <c r="O23" s="34"/>
    </row>
    <row r="24" spans="2:15" ht="18.95" customHeight="1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27"/>
      <c r="H24" s="128"/>
      <c r="I24" s="4"/>
      <c r="J24" s="29"/>
      <c r="K24" s="4"/>
      <c r="L24" s="4"/>
      <c r="M24" s="4"/>
      <c r="N24" s="4"/>
      <c r="O24" s="34"/>
    </row>
    <row r="25" spans="2:15" ht="18.95" customHeight="1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27"/>
      <c r="H25" s="128"/>
      <c r="I25" s="4"/>
      <c r="J25" s="29"/>
      <c r="K25" s="4"/>
      <c r="L25" s="4"/>
      <c r="M25" s="4"/>
      <c r="N25" s="4"/>
      <c r="O25" s="34"/>
    </row>
    <row r="26" spans="2:15" ht="18.95" customHeight="1">
      <c r="B26" s="39">
        <v>0.75</v>
      </c>
      <c r="C26" s="82">
        <v>4496637</v>
      </c>
      <c r="D26" s="40">
        <f>+C26-C21</f>
        <v>554</v>
      </c>
      <c r="E26" s="92">
        <f>+D26*1000/5/3600</f>
        <v>30.777777777777779</v>
      </c>
      <c r="F26" s="41"/>
      <c r="G26" s="140"/>
      <c r="H26" s="141"/>
      <c r="I26" s="4"/>
      <c r="J26" s="29"/>
      <c r="K26" s="4"/>
      <c r="L26" s="4"/>
      <c r="M26" s="4"/>
      <c r="N26" s="4"/>
      <c r="O26" s="33"/>
    </row>
    <row r="27" spans="2:15" ht="18.95" customHeight="1">
      <c r="B27" s="30">
        <v>0.79166666666666663</v>
      </c>
      <c r="C27" s="5">
        <v>0</v>
      </c>
      <c r="D27" s="31">
        <v>0</v>
      </c>
      <c r="E27" s="31">
        <v>0</v>
      </c>
      <c r="F27" s="11"/>
      <c r="G27" s="127"/>
      <c r="H27" s="128"/>
      <c r="I27" s="4"/>
      <c r="J27" s="29"/>
      <c r="K27" s="4"/>
      <c r="L27" s="4"/>
      <c r="M27" s="4"/>
      <c r="N27" s="4"/>
      <c r="O27" s="34"/>
    </row>
    <row r="28" spans="2:15" ht="18.95" customHeight="1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27"/>
      <c r="H28" s="128"/>
      <c r="I28" s="4"/>
      <c r="J28" s="29"/>
      <c r="K28" s="4"/>
      <c r="L28" s="4"/>
      <c r="M28" s="4"/>
      <c r="N28" s="4"/>
      <c r="O28" s="34"/>
    </row>
    <row r="29" spans="2:15" ht="18.95" customHeight="1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27"/>
      <c r="H29" s="128"/>
      <c r="I29" s="4"/>
      <c r="J29" s="29"/>
      <c r="K29" s="4"/>
      <c r="L29" s="4"/>
      <c r="M29" s="4"/>
      <c r="N29" s="4"/>
      <c r="O29" s="34"/>
    </row>
    <row r="30" spans="2:15" ht="18.95" customHeight="1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27"/>
      <c r="H30" s="128"/>
      <c r="I30" s="4"/>
      <c r="J30" s="29"/>
      <c r="K30" s="4"/>
      <c r="L30" s="4"/>
      <c r="M30" s="4"/>
      <c r="N30" s="4"/>
      <c r="O30" s="34"/>
    </row>
    <row r="31" spans="2:15" ht="18.95" customHeight="1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27"/>
      <c r="H31" s="128"/>
      <c r="I31" s="4"/>
      <c r="J31" s="29"/>
      <c r="K31" s="4"/>
      <c r="L31" s="4"/>
      <c r="M31" s="4"/>
      <c r="N31" s="4"/>
      <c r="O31" s="34"/>
    </row>
    <row r="32" spans="2:15" ht="18.95" customHeight="1" thickBot="1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29"/>
      <c r="H32" s="130"/>
      <c r="I32" s="4"/>
      <c r="J32" s="29"/>
      <c r="K32" s="4"/>
      <c r="L32" s="4"/>
      <c r="M32" s="4"/>
      <c r="N32" s="4"/>
      <c r="O32" s="34"/>
    </row>
    <row r="33" spans="2:15" ht="18.95" customHeight="1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8.95" customHeight="1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8.95" customHeight="1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8.95" customHeight="1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8.95" customHeight="1">
      <c r="B37" s="37"/>
      <c r="C37" s="34"/>
      <c r="D37" s="34"/>
      <c r="E37" s="34"/>
      <c r="F37" s="34"/>
      <c r="G37" s="34"/>
      <c r="H37" s="34" t="s">
        <v>38</v>
      </c>
      <c r="I37" s="34"/>
      <c r="J37" s="34"/>
      <c r="K37" s="34"/>
      <c r="L37" s="34"/>
      <c r="M37" s="34"/>
      <c r="N37" s="4"/>
      <c r="O37" s="34"/>
    </row>
    <row r="38" spans="2:15" ht="18.95" customHeight="1">
      <c r="B38" s="37"/>
      <c r="N38" s="4"/>
    </row>
    <row r="39" spans="2:15" ht="18.95" customHeight="1">
      <c r="B39" s="37"/>
      <c r="N39" s="4"/>
    </row>
    <row r="40" spans="2:15" ht="18.95" customHeight="1">
      <c r="B40" s="37"/>
      <c r="N40" s="4"/>
    </row>
    <row r="41" spans="2:15" ht="18.95" customHeight="1">
      <c r="B41" s="37"/>
      <c r="N41" s="4"/>
    </row>
    <row r="42" spans="2:15" ht="18.95" customHeight="1">
      <c r="B42" s="37"/>
      <c r="N42" s="4"/>
    </row>
    <row r="43" spans="2:15" ht="18.95" customHeight="1">
      <c r="B43" s="37"/>
      <c r="N43" s="4"/>
    </row>
  </sheetData>
  <sheetProtection selectLockedCells="1"/>
  <mergeCells count="29">
    <mergeCell ref="G28:H28"/>
    <mergeCell ref="G29:H29"/>
    <mergeCell ref="G30:H30"/>
    <mergeCell ref="G31:H31"/>
    <mergeCell ref="G32:H32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</mergeCells>
  <conditionalFormatting sqref="N9:N32">
    <cfRule type="cellIs" dxfId="28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4"/>
  <dimension ref="B1:R43"/>
  <sheetViews>
    <sheetView showGridLines="0" showWhiteSpace="0" topLeftCell="A4" zoomScale="70" zoomScaleNormal="70" zoomScalePageLayoutView="70" workbookViewId="0">
      <selection activeCell="C8" sqref="C8"/>
    </sheetView>
  </sheetViews>
  <sheetFormatPr defaultColWidth="11.42578125" defaultRowHeight="14.45"/>
  <cols>
    <col min="1" max="1" width="1.28515625" customWidth="1"/>
    <col min="2" max="2" width="24.7109375" bestFit="1" customWidth="1"/>
    <col min="3" max="5" width="18.7109375" customWidth="1"/>
    <col min="6" max="6" width="93.5703125" customWidth="1"/>
    <col min="7" max="7" width="10.7109375" customWidth="1"/>
    <col min="8" max="8" width="14.42578125" customWidth="1"/>
    <col min="9" max="9" width="10.7109375" customWidth="1"/>
    <col min="10" max="10" width="2.7109375" customWidth="1"/>
    <col min="11" max="11" width="10.7109375" customWidth="1"/>
    <col min="12" max="12" width="14.5703125" customWidth="1"/>
    <col min="13" max="13" width="10.7109375" customWidth="1"/>
    <col min="14" max="14" width="18" customWidth="1"/>
    <col min="15" max="15" width="68.7109375" customWidth="1"/>
  </cols>
  <sheetData>
    <row r="1" spans="2:18" ht="15" customHeight="1" thickBot="1">
      <c r="C1" t="s">
        <v>19</v>
      </c>
    </row>
    <row r="2" spans="2:18" ht="18.75" customHeight="1">
      <c r="B2" s="123"/>
      <c r="C2" s="124"/>
      <c r="D2" s="131" t="s">
        <v>30</v>
      </c>
      <c r="E2" s="132"/>
      <c r="F2" s="132"/>
      <c r="G2" s="132"/>
      <c r="H2" s="133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>
      <c r="B3" s="125"/>
      <c r="C3" s="126"/>
      <c r="D3" s="134"/>
      <c r="E3" s="135"/>
      <c r="F3" s="135"/>
      <c r="G3" s="135"/>
      <c r="H3" s="136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>
      <c r="B5" s="17" t="s">
        <v>5</v>
      </c>
      <c r="C5" s="18" t="s">
        <v>6</v>
      </c>
      <c r="D5" s="137" t="s">
        <v>31</v>
      </c>
      <c r="E5" s="138"/>
      <c r="F5" s="138"/>
      <c r="G5" s="138"/>
      <c r="H5" s="139"/>
      <c r="I5" s="19"/>
      <c r="J5" s="19"/>
      <c r="K5" s="19"/>
      <c r="L5" s="19"/>
      <c r="M5" s="19"/>
      <c r="N5" s="16"/>
      <c r="O5" s="16"/>
      <c r="P5" s="1"/>
    </row>
    <row r="6" spans="2:18" ht="6" customHeight="1" thickBot="1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>
      <c r="B7" s="21" t="s">
        <v>41</v>
      </c>
      <c r="C7" s="22" t="s">
        <v>33</v>
      </c>
      <c r="D7" s="23" t="s">
        <v>34</v>
      </c>
      <c r="E7" s="24" t="s">
        <v>15</v>
      </c>
      <c r="F7" s="25" t="s">
        <v>35</v>
      </c>
      <c r="G7" s="119" t="s">
        <v>36</v>
      </c>
      <c r="H7" s="120"/>
      <c r="I7" s="26"/>
      <c r="J7" s="26"/>
      <c r="K7" s="4"/>
      <c r="L7" s="26"/>
      <c r="M7" s="26"/>
      <c r="N7" s="26"/>
      <c r="O7" s="26"/>
      <c r="P7" s="2"/>
    </row>
    <row r="8" spans="2:18" ht="15" customHeight="1">
      <c r="B8" s="27" t="s">
        <v>37</v>
      </c>
      <c r="C8" s="38">
        <f>+'Día 3'!C26</f>
        <v>4496637</v>
      </c>
      <c r="D8" s="28" t="s">
        <v>19</v>
      </c>
      <c r="E8" s="28"/>
      <c r="F8" s="8"/>
      <c r="G8" s="121"/>
      <c r="H8" s="122"/>
      <c r="I8" s="29"/>
      <c r="J8" s="29"/>
      <c r="K8" s="4"/>
      <c r="L8" s="4"/>
      <c r="M8" s="4"/>
      <c r="N8" s="7"/>
      <c r="O8" s="7"/>
    </row>
    <row r="9" spans="2:18" ht="18.95" customHeight="1">
      <c r="B9" s="30">
        <v>4.1666666666666664E-2</v>
      </c>
      <c r="C9" s="5">
        <v>0</v>
      </c>
      <c r="D9" s="31" t="s">
        <v>19</v>
      </c>
      <c r="E9" s="31" t="s">
        <v>19</v>
      </c>
      <c r="F9" s="9" t="s">
        <v>19</v>
      </c>
      <c r="G9" s="127"/>
      <c r="H9" s="128"/>
      <c r="I9" s="4"/>
      <c r="J9" s="29"/>
      <c r="K9" s="4"/>
      <c r="L9" s="4"/>
      <c r="M9" s="4"/>
      <c r="N9" s="4"/>
      <c r="O9" s="32"/>
      <c r="P9" s="3" t="s">
        <v>19</v>
      </c>
    </row>
    <row r="10" spans="2:18" ht="18.95" customHeight="1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27"/>
      <c r="H10" s="128"/>
      <c r="I10" s="4"/>
      <c r="J10" s="29"/>
      <c r="K10" s="4"/>
      <c r="L10" s="4"/>
      <c r="M10" s="4"/>
      <c r="N10" s="4"/>
      <c r="O10" s="33"/>
    </row>
    <row r="11" spans="2:18" ht="18.95" customHeight="1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27"/>
      <c r="H11" s="128"/>
      <c r="I11" s="4"/>
      <c r="J11" s="29"/>
      <c r="K11" s="4"/>
      <c r="L11" s="4"/>
      <c r="M11" s="4"/>
      <c r="N11" s="4"/>
      <c r="O11" s="33"/>
      <c r="R11" t="s">
        <v>19</v>
      </c>
    </row>
    <row r="12" spans="2:18" ht="18.95" customHeight="1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27"/>
      <c r="H12" s="128"/>
      <c r="I12" s="4"/>
      <c r="J12" s="29"/>
      <c r="K12" s="4"/>
      <c r="L12" s="4"/>
      <c r="M12" s="4"/>
      <c r="N12" s="4"/>
      <c r="O12" s="33"/>
    </row>
    <row r="13" spans="2:18" ht="18.95" customHeight="1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19</v>
      </c>
      <c r="G13" s="127"/>
      <c r="H13" s="128"/>
      <c r="I13" s="4"/>
      <c r="J13" s="29"/>
      <c r="K13" s="4"/>
      <c r="L13" s="4"/>
      <c r="M13" s="4"/>
      <c r="N13" s="4"/>
      <c r="O13" s="33"/>
    </row>
    <row r="14" spans="2:18" ht="18.95" customHeight="1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19</v>
      </c>
      <c r="G14" s="127"/>
      <c r="H14" s="128"/>
      <c r="I14" s="4"/>
      <c r="J14" s="29"/>
      <c r="K14" s="4"/>
      <c r="L14" s="4"/>
      <c r="M14" s="4"/>
      <c r="N14" s="4"/>
      <c r="O14" s="33"/>
    </row>
    <row r="15" spans="2:18" ht="18.95" customHeight="1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27"/>
      <c r="H15" s="128"/>
      <c r="I15" s="4"/>
      <c r="J15" s="29"/>
      <c r="K15" s="4"/>
      <c r="L15" s="4"/>
      <c r="M15" s="4"/>
      <c r="N15" s="4"/>
      <c r="O15" s="33"/>
    </row>
    <row r="16" spans="2:18" ht="18.95" customHeight="1">
      <c r="B16" s="39">
        <v>0.33333333333333331</v>
      </c>
      <c r="C16" s="82">
        <v>4498233</v>
      </c>
      <c r="D16" s="40">
        <f>+C16-C8</f>
        <v>1596</v>
      </c>
      <c r="E16" s="92">
        <f>+D16*1000/14/3600</f>
        <v>31.666666666666668</v>
      </c>
      <c r="F16" s="41"/>
      <c r="G16" s="140"/>
      <c r="H16" s="141"/>
      <c r="I16" s="4"/>
      <c r="J16" s="29"/>
      <c r="K16" s="4"/>
      <c r="L16" s="4"/>
      <c r="M16" s="4"/>
      <c r="N16" s="4"/>
      <c r="O16" s="33"/>
    </row>
    <row r="17" spans="2:15" ht="18.95" customHeight="1">
      <c r="B17" s="30">
        <v>0.375</v>
      </c>
      <c r="C17" s="5">
        <v>0</v>
      </c>
      <c r="D17" s="31">
        <v>0</v>
      </c>
      <c r="E17" s="31">
        <v>0</v>
      </c>
      <c r="F17" s="10"/>
      <c r="G17" s="127"/>
      <c r="H17" s="128"/>
      <c r="I17" s="4"/>
      <c r="J17" s="29"/>
      <c r="K17" s="4"/>
      <c r="L17" s="4"/>
      <c r="M17" s="4"/>
      <c r="N17" s="4"/>
      <c r="O17" s="33"/>
    </row>
    <row r="18" spans="2:15" ht="18.95" customHeight="1">
      <c r="B18" s="30">
        <v>0.41666666666666669</v>
      </c>
      <c r="C18" s="5"/>
      <c r="D18" s="31">
        <f t="shared" si="0"/>
        <v>0</v>
      </c>
      <c r="E18" s="31">
        <f t="shared" si="1"/>
        <v>0</v>
      </c>
      <c r="F18" s="10"/>
      <c r="G18" s="127"/>
      <c r="H18" s="128"/>
      <c r="I18" s="4"/>
      <c r="J18" s="29"/>
      <c r="K18" s="4"/>
      <c r="L18" s="4"/>
      <c r="M18" s="4"/>
      <c r="N18" s="4"/>
      <c r="O18" s="33"/>
    </row>
    <row r="19" spans="2:15" ht="18.95" customHeight="1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 t="s">
        <v>19</v>
      </c>
      <c r="G19" s="127"/>
      <c r="H19" s="128"/>
      <c r="I19" s="4"/>
      <c r="J19" s="29"/>
      <c r="K19" s="4"/>
      <c r="L19" s="4"/>
      <c r="M19" s="4"/>
      <c r="N19" s="4"/>
      <c r="O19" s="33"/>
    </row>
    <row r="20" spans="2:15" ht="18.95" customHeight="1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27"/>
      <c r="H20" s="128"/>
      <c r="I20" s="4"/>
      <c r="J20" s="29"/>
      <c r="K20" s="4"/>
      <c r="L20" s="4"/>
      <c r="M20" s="4"/>
      <c r="N20" s="4"/>
      <c r="O20" s="33"/>
    </row>
    <row r="21" spans="2:15" ht="18.95" customHeight="1">
      <c r="B21" s="39">
        <v>0.54166666666666663</v>
      </c>
      <c r="C21" s="82">
        <v>4498776</v>
      </c>
      <c r="D21" s="40">
        <f>+C21-C16</f>
        <v>543</v>
      </c>
      <c r="E21" s="92">
        <f>+D21*1000/5/3600</f>
        <v>30.166666666666668</v>
      </c>
      <c r="F21" s="41"/>
      <c r="G21" s="140"/>
      <c r="H21" s="141"/>
      <c r="I21" s="4"/>
      <c r="J21" s="29"/>
      <c r="K21" s="4"/>
      <c r="L21" s="4"/>
      <c r="M21" s="4"/>
      <c r="N21" s="4"/>
      <c r="O21" s="33"/>
    </row>
    <row r="22" spans="2:15" ht="18.95" customHeight="1">
      <c r="B22" s="30">
        <v>0.58333333333333337</v>
      </c>
      <c r="C22" s="5">
        <v>0</v>
      </c>
      <c r="D22" s="31">
        <v>0</v>
      </c>
      <c r="E22" s="31">
        <v>0</v>
      </c>
      <c r="F22" s="11"/>
      <c r="G22" s="127"/>
      <c r="H22" s="128"/>
      <c r="I22" s="4"/>
      <c r="J22" s="29"/>
      <c r="K22" s="4"/>
      <c r="L22" s="4"/>
      <c r="M22" s="4"/>
      <c r="N22" s="4"/>
      <c r="O22" s="34"/>
    </row>
    <row r="23" spans="2:15" ht="18.95" customHeight="1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27"/>
      <c r="H23" s="128"/>
      <c r="I23" s="4"/>
      <c r="J23" s="29"/>
      <c r="K23" s="4"/>
      <c r="L23" s="4"/>
      <c r="M23" s="4"/>
      <c r="N23" s="4"/>
      <c r="O23" s="34"/>
    </row>
    <row r="24" spans="2:15" ht="18.95" customHeight="1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27"/>
      <c r="H24" s="128"/>
      <c r="I24" s="4"/>
      <c r="J24" s="29"/>
      <c r="K24" s="4"/>
      <c r="L24" s="4"/>
      <c r="M24" s="4"/>
      <c r="N24" s="4"/>
      <c r="O24" s="34"/>
    </row>
    <row r="25" spans="2:15" ht="18.95" customHeight="1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27"/>
      <c r="H25" s="128"/>
      <c r="I25" s="4"/>
      <c r="J25" s="29"/>
      <c r="K25" s="4"/>
      <c r="L25" s="4"/>
      <c r="M25" s="4"/>
      <c r="N25" s="4"/>
      <c r="O25" s="34"/>
    </row>
    <row r="26" spans="2:15" ht="18.95" customHeight="1">
      <c r="B26" s="39">
        <v>0.75</v>
      </c>
      <c r="C26" s="82">
        <v>4499332</v>
      </c>
      <c r="D26" s="40">
        <f>+C26-C21</f>
        <v>556</v>
      </c>
      <c r="E26" s="92">
        <f>+D26*1000/5/3600</f>
        <v>30.888888888888889</v>
      </c>
      <c r="F26" s="41"/>
      <c r="G26" s="140"/>
      <c r="H26" s="141"/>
      <c r="I26" s="4"/>
      <c r="J26" s="29"/>
      <c r="K26" s="4"/>
      <c r="L26" s="4"/>
      <c r="M26" s="4"/>
      <c r="N26" s="4"/>
      <c r="O26" s="33"/>
    </row>
    <row r="27" spans="2:15" ht="18.95" customHeight="1">
      <c r="B27" s="30">
        <v>0.79166666666666663</v>
      </c>
      <c r="C27" s="5">
        <v>0</v>
      </c>
      <c r="D27" s="31">
        <v>0</v>
      </c>
      <c r="E27" s="31">
        <v>0</v>
      </c>
      <c r="F27" s="11"/>
      <c r="G27" s="127"/>
      <c r="H27" s="128"/>
      <c r="I27" s="4"/>
      <c r="J27" s="29"/>
      <c r="K27" s="4"/>
      <c r="L27" s="4"/>
      <c r="M27" s="4"/>
      <c r="N27" s="4"/>
      <c r="O27" s="34"/>
    </row>
    <row r="28" spans="2:15" ht="18.95" customHeight="1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27"/>
      <c r="H28" s="128"/>
      <c r="I28" s="4"/>
      <c r="J28" s="29"/>
      <c r="K28" s="4"/>
      <c r="L28" s="4"/>
      <c r="M28" s="4"/>
      <c r="N28" s="4"/>
      <c r="O28" s="34"/>
    </row>
    <row r="29" spans="2:15" ht="18.95" customHeight="1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27"/>
      <c r="H29" s="128"/>
      <c r="I29" s="4"/>
      <c r="J29" s="29"/>
      <c r="K29" s="4"/>
      <c r="L29" s="4"/>
      <c r="M29" s="4"/>
      <c r="N29" s="4"/>
      <c r="O29" s="34"/>
    </row>
    <row r="30" spans="2:15" ht="18.95" customHeight="1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27"/>
      <c r="H30" s="128"/>
      <c r="I30" s="4"/>
      <c r="J30" s="29"/>
      <c r="K30" s="4"/>
      <c r="L30" s="4"/>
      <c r="M30" s="4"/>
      <c r="N30" s="4"/>
      <c r="O30" s="34"/>
    </row>
    <row r="31" spans="2:15" ht="18.95" customHeight="1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27"/>
      <c r="H31" s="128"/>
      <c r="I31" s="4"/>
      <c r="J31" s="29"/>
      <c r="K31" s="4"/>
      <c r="L31" s="4"/>
      <c r="M31" s="4"/>
      <c r="N31" s="4"/>
      <c r="O31" s="34"/>
    </row>
    <row r="32" spans="2:15" ht="18.95" customHeight="1" thickBot="1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29"/>
      <c r="H32" s="130"/>
      <c r="I32" s="4"/>
      <c r="J32" s="29"/>
      <c r="K32" s="4"/>
      <c r="L32" s="4"/>
      <c r="M32" s="4"/>
      <c r="N32" s="4"/>
      <c r="O32" s="34"/>
    </row>
    <row r="33" spans="2:15" ht="18.95" customHeight="1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8.95" customHeight="1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8.95" customHeight="1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8.95" customHeight="1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8.95" customHeight="1">
      <c r="B37" s="37"/>
      <c r="C37" s="34"/>
      <c r="D37" s="34"/>
      <c r="E37" s="34"/>
      <c r="F37" s="34"/>
      <c r="G37" s="34"/>
      <c r="H37" s="34" t="s">
        <v>38</v>
      </c>
      <c r="I37" s="34"/>
      <c r="J37" s="34"/>
      <c r="K37" s="34"/>
      <c r="L37" s="34"/>
      <c r="M37" s="34"/>
      <c r="N37" s="4"/>
      <c r="O37" s="34"/>
    </row>
    <row r="38" spans="2:15" ht="18.95" customHeight="1">
      <c r="B38" s="37"/>
      <c r="N38" s="4"/>
    </row>
    <row r="39" spans="2:15" ht="18.95" customHeight="1">
      <c r="B39" s="37"/>
      <c r="N39" s="4"/>
    </row>
    <row r="40" spans="2:15" ht="18.95" customHeight="1">
      <c r="B40" s="37"/>
      <c r="N40" s="4"/>
    </row>
    <row r="41" spans="2:15" ht="18.95" customHeight="1">
      <c r="B41" s="37"/>
      <c r="N41" s="4"/>
    </row>
    <row r="42" spans="2:15" ht="18.95" customHeight="1">
      <c r="B42" s="37"/>
      <c r="N42" s="4"/>
    </row>
    <row r="43" spans="2:15" ht="18.95" customHeight="1">
      <c r="B43" s="37"/>
      <c r="N43" s="4"/>
    </row>
  </sheetData>
  <sheetProtection selectLockedCells="1"/>
  <mergeCells count="29">
    <mergeCell ref="G28:H28"/>
    <mergeCell ref="G29:H29"/>
    <mergeCell ref="G30:H30"/>
    <mergeCell ref="G31:H31"/>
    <mergeCell ref="G32:H32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</mergeCells>
  <conditionalFormatting sqref="N9:N32">
    <cfRule type="cellIs" dxfId="27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5"/>
  <dimension ref="B1:R43"/>
  <sheetViews>
    <sheetView showGridLines="0" showWhiteSpace="0" topLeftCell="A7" zoomScale="70" zoomScaleNormal="70" zoomScalePageLayoutView="70" workbookViewId="0">
      <selection activeCell="C8" sqref="C8"/>
    </sheetView>
  </sheetViews>
  <sheetFormatPr defaultColWidth="11.42578125" defaultRowHeight="14.45"/>
  <cols>
    <col min="1" max="1" width="1.28515625" customWidth="1"/>
    <col min="2" max="2" width="24.7109375" bestFit="1" customWidth="1"/>
    <col min="3" max="5" width="18.7109375" customWidth="1"/>
    <col min="6" max="6" width="93.5703125" customWidth="1"/>
    <col min="7" max="7" width="10.7109375" customWidth="1"/>
    <col min="8" max="8" width="14.42578125" customWidth="1"/>
    <col min="9" max="9" width="10.7109375" customWidth="1"/>
    <col min="10" max="10" width="2.7109375" customWidth="1"/>
    <col min="11" max="11" width="10.7109375" customWidth="1"/>
    <col min="12" max="12" width="14.5703125" customWidth="1"/>
    <col min="13" max="13" width="10.7109375" customWidth="1"/>
    <col min="14" max="14" width="18" customWidth="1"/>
    <col min="15" max="15" width="68.7109375" customWidth="1"/>
  </cols>
  <sheetData>
    <row r="1" spans="2:18" ht="15" customHeight="1" thickBot="1">
      <c r="C1" t="s">
        <v>19</v>
      </c>
    </row>
    <row r="2" spans="2:18" ht="18.75" customHeight="1">
      <c r="B2" s="123"/>
      <c r="C2" s="124"/>
      <c r="D2" s="131" t="s">
        <v>30</v>
      </c>
      <c r="E2" s="132"/>
      <c r="F2" s="132"/>
      <c r="G2" s="132"/>
      <c r="H2" s="133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>
      <c r="B3" s="125"/>
      <c r="C3" s="126"/>
      <c r="D3" s="134"/>
      <c r="E3" s="135"/>
      <c r="F3" s="135"/>
      <c r="G3" s="135"/>
      <c r="H3" s="136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>
      <c r="B5" s="17" t="s">
        <v>5</v>
      </c>
      <c r="C5" s="18" t="s">
        <v>6</v>
      </c>
      <c r="D5" s="137" t="s">
        <v>31</v>
      </c>
      <c r="E5" s="138"/>
      <c r="F5" s="138"/>
      <c r="G5" s="138"/>
      <c r="H5" s="139"/>
      <c r="I5" s="19"/>
      <c r="J5" s="19"/>
      <c r="K5" s="19"/>
      <c r="L5" s="19"/>
      <c r="M5" s="19"/>
      <c r="N5" s="16"/>
      <c r="O5" s="16"/>
      <c r="P5" s="1"/>
    </row>
    <row r="6" spans="2:18" ht="6" customHeight="1" thickBot="1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>
      <c r="B7" s="21" t="s">
        <v>42</v>
      </c>
      <c r="C7" s="22" t="s">
        <v>33</v>
      </c>
      <c r="D7" s="23" t="s">
        <v>34</v>
      </c>
      <c r="E7" s="24" t="s">
        <v>15</v>
      </c>
      <c r="F7" s="25" t="s">
        <v>35</v>
      </c>
      <c r="G7" s="119" t="s">
        <v>36</v>
      </c>
      <c r="H7" s="120"/>
      <c r="I7" s="26"/>
      <c r="J7" s="26"/>
      <c r="K7" s="4"/>
      <c r="L7" s="26"/>
      <c r="M7" s="26"/>
      <c r="N7" s="26"/>
      <c r="O7" s="26"/>
      <c r="P7" s="2"/>
    </row>
    <row r="8" spans="2:18" ht="15" customHeight="1">
      <c r="B8" s="27" t="s">
        <v>37</v>
      </c>
      <c r="C8" s="38">
        <f>+'Día 4'!C26</f>
        <v>4499332</v>
      </c>
      <c r="D8" s="28" t="s">
        <v>19</v>
      </c>
      <c r="E8" s="28"/>
      <c r="F8" s="8"/>
      <c r="G8" s="121"/>
      <c r="H8" s="122"/>
      <c r="I8" s="29"/>
      <c r="J8" s="29"/>
      <c r="K8" s="4"/>
      <c r="L8" s="4"/>
      <c r="M8" s="4"/>
      <c r="N8" s="7"/>
      <c r="O8" s="7"/>
    </row>
    <row r="9" spans="2:18" ht="18.95" customHeight="1">
      <c r="B9" s="30">
        <v>4.1666666666666664E-2</v>
      </c>
      <c r="C9" s="5">
        <v>0</v>
      </c>
      <c r="D9" s="31">
        <v>0</v>
      </c>
      <c r="E9" s="31">
        <v>0</v>
      </c>
      <c r="F9" s="9" t="s">
        <v>19</v>
      </c>
      <c r="G9" s="127"/>
      <c r="H9" s="128"/>
      <c r="I9" s="4"/>
      <c r="J9" s="29"/>
      <c r="K9" s="4"/>
      <c r="L9" s="4"/>
      <c r="M9" s="4"/>
      <c r="N9" s="4"/>
      <c r="O9" s="32"/>
      <c r="P9" s="3" t="s">
        <v>19</v>
      </c>
    </row>
    <row r="10" spans="2:18" ht="18.95" customHeight="1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27"/>
      <c r="H10" s="128"/>
      <c r="I10" s="4"/>
      <c r="J10" s="29"/>
      <c r="K10" s="4"/>
      <c r="L10" s="4"/>
      <c r="M10" s="4"/>
      <c r="N10" s="4"/>
      <c r="O10" s="33"/>
    </row>
    <row r="11" spans="2:18" ht="18.95" customHeight="1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27"/>
      <c r="H11" s="128"/>
      <c r="I11" s="4"/>
      <c r="J11" s="29"/>
      <c r="K11" s="4"/>
      <c r="L11" s="4"/>
      <c r="M11" s="4"/>
      <c r="N11" s="4"/>
      <c r="O11" s="33"/>
      <c r="R11" t="s">
        <v>19</v>
      </c>
    </row>
    <row r="12" spans="2:18" ht="18.95" customHeight="1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27"/>
      <c r="H12" s="128"/>
      <c r="I12" s="4"/>
      <c r="J12" s="29"/>
      <c r="K12" s="4"/>
      <c r="L12" s="4"/>
      <c r="M12" s="4"/>
      <c r="N12" s="4"/>
      <c r="O12" s="33"/>
    </row>
    <row r="13" spans="2:18" ht="18.95" customHeight="1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19</v>
      </c>
      <c r="G13" s="127"/>
      <c r="H13" s="128"/>
      <c r="I13" s="4"/>
      <c r="J13" s="29"/>
      <c r="K13" s="4"/>
      <c r="L13" s="4"/>
      <c r="M13" s="4"/>
      <c r="N13" s="4"/>
      <c r="O13" s="33"/>
    </row>
    <row r="14" spans="2:18" ht="18.95" customHeight="1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19</v>
      </c>
      <c r="G14" s="127"/>
      <c r="H14" s="128"/>
      <c r="I14" s="4"/>
      <c r="J14" s="29"/>
      <c r="K14" s="4"/>
      <c r="L14" s="4"/>
      <c r="M14" s="4"/>
      <c r="N14" s="4"/>
      <c r="O14" s="33"/>
    </row>
    <row r="15" spans="2:18" ht="18.95" customHeight="1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27"/>
      <c r="H15" s="128"/>
      <c r="I15" s="4"/>
      <c r="J15" s="29"/>
      <c r="K15" s="4"/>
      <c r="L15" s="4"/>
      <c r="M15" s="4"/>
      <c r="N15" s="4"/>
      <c r="O15" s="33"/>
    </row>
    <row r="16" spans="2:18" ht="18.95" customHeight="1">
      <c r="B16" s="39">
        <v>0.33333333333333331</v>
      </c>
      <c r="C16" s="82">
        <v>4500878</v>
      </c>
      <c r="D16" s="40">
        <f>+C16-C8</f>
        <v>1546</v>
      </c>
      <c r="E16" s="92">
        <f>+D16*1000/14/3600</f>
        <v>30.674603174603178</v>
      </c>
      <c r="F16" s="41"/>
      <c r="G16" s="140"/>
      <c r="H16" s="141"/>
      <c r="I16" s="4"/>
      <c r="J16" s="29"/>
      <c r="K16" s="4"/>
      <c r="L16" s="4"/>
      <c r="M16" s="4"/>
      <c r="N16" s="4"/>
      <c r="O16" s="33"/>
    </row>
    <row r="17" spans="2:15" ht="18.95" customHeight="1">
      <c r="B17" s="30">
        <v>0.375</v>
      </c>
      <c r="C17" s="5">
        <v>0</v>
      </c>
      <c r="D17" s="31">
        <v>0</v>
      </c>
      <c r="E17" s="31">
        <v>0</v>
      </c>
      <c r="F17" s="10"/>
      <c r="G17" s="127"/>
      <c r="H17" s="128"/>
      <c r="I17" s="4"/>
      <c r="J17" s="29"/>
      <c r="K17" s="4"/>
      <c r="L17" s="4"/>
      <c r="M17" s="4"/>
      <c r="N17" s="4"/>
      <c r="O17" s="33"/>
    </row>
    <row r="18" spans="2:15" ht="18.95" customHeight="1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27"/>
      <c r="H18" s="128"/>
      <c r="I18" s="4"/>
      <c r="J18" s="29"/>
      <c r="K18" s="4"/>
      <c r="L18" s="4"/>
      <c r="M18" s="4"/>
      <c r="N18" s="4"/>
      <c r="O18" s="33"/>
    </row>
    <row r="19" spans="2:15" ht="18.95" customHeight="1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27"/>
      <c r="H19" s="128"/>
      <c r="I19" s="4"/>
      <c r="J19" s="29"/>
      <c r="K19" s="4"/>
      <c r="L19" s="4"/>
      <c r="M19" s="4"/>
      <c r="N19" s="4"/>
      <c r="O19" s="33"/>
    </row>
    <row r="20" spans="2:15" ht="18.95" customHeight="1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27"/>
      <c r="H20" s="128"/>
      <c r="I20" s="4"/>
      <c r="J20" s="29"/>
      <c r="K20" s="4"/>
      <c r="L20" s="4"/>
      <c r="M20" s="4"/>
      <c r="N20" s="4"/>
      <c r="O20" s="33"/>
    </row>
    <row r="21" spans="2:15" ht="18.95" customHeight="1">
      <c r="B21" s="39">
        <v>0.54166666666666663</v>
      </c>
      <c r="C21" s="82">
        <v>4501424</v>
      </c>
      <c r="D21" s="40">
        <f>+C21-C16</f>
        <v>546</v>
      </c>
      <c r="E21" s="92">
        <f>+D21*1000/5/3600</f>
        <v>30.333333333333332</v>
      </c>
      <c r="F21" s="41"/>
      <c r="G21" s="140"/>
      <c r="H21" s="141"/>
      <c r="I21" s="4"/>
      <c r="J21" s="29"/>
      <c r="K21" s="4"/>
      <c r="L21" s="4"/>
      <c r="M21" s="4"/>
      <c r="N21" s="4"/>
      <c r="O21" s="33"/>
    </row>
    <row r="22" spans="2:15" ht="18.95" customHeight="1">
      <c r="B22" s="30">
        <v>0.58333333333333337</v>
      </c>
      <c r="C22" s="5">
        <v>0</v>
      </c>
      <c r="D22" s="31">
        <v>0</v>
      </c>
      <c r="E22" s="31">
        <v>0</v>
      </c>
      <c r="F22" s="11"/>
      <c r="G22" s="127"/>
      <c r="H22" s="128"/>
      <c r="I22" s="4"/>
      <c r="J22" s="29"/>
      <c r="K22" s="4"/>
      <c r="L22" s="4"/>
      <c r="M22" s="4"/>
      <c r="N22" s="4"/>
      <c r="O22" s="34"/>
    </row>
    <row r="23" spans="2:15" ht="18.95" customHeight="1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27"/>
      <c r="H23" s="128"/>
      <c r="I23" s="4"/>
      <c r="J23" s="29"/>
      <c r="K23" s="4"/>
      <c r="L23" s="4"/>
      <c r="M23" s="4"/>
      <c r="N23" s="4"/>
      <c r="O23" s="34"/>
    </row>
    <row r="24" spans="2:15" ht="18.95" customHeight="1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9"/>
      <c r="G24" s="127"/>
      <c r="H24" s="128"/>
      <c r="I24" s="4"/>
      <c r="J24" s="29"/>
      <c r="K24" s="4"/>
      <c r="L24" s="4"/>
      <c r="M24" s="4"/>
      <c r="N24" s="4"/>
      <c r="O24" s="34"/>
    </row>
    <row r="25" spans="2:15" ht="18.95" customHeight="1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27"/>
      <c r="H25" s="128"/>
      <c r="I25" s="4"/>
      <c r="J25" s="29"/>
      <c r="K25" s="4"/>
      <c r="L25" s="4"/>
      <c r="M25" s="4"/>
      <c r="N25" s="4"/>
      <c r="O25" s="34"/>
    </row>
    <row r="26" spans="2:15" ht="18.95" customHeight="1">
      <c r="B26" s="39">
        <v>0.75</v>
      </c>
      <c r="C26" s="82">
        <v>4501957</v>
      </c>
      <c r="D26" s="40">
        <f>+C26-C21</f>
        <v>533</v>
      </c>
      <c r="E26" s="92">
        <f>+D26*1000/5/3600</f>
        <v>29.611111111111111</v>
      </c>
      <c r="F26" s="41"/>
      <c r="G26" s="140"/>
      <c r="H26" s="141"/>
      <c r="I26" s="4"/>
      <c r="J26" s="29"/>
      <c r="K26" s="4"/>
      <c r="L26" s="4"/>
      <c r="M26" s="4"/>
      <c r="N26" s="4"/>
      <c r="O26" s="33"/>
    </row>
    <row r="27" spans="2:15" ht="18.95" customHeight="1">
      <c r="B27" s="30">
        <v>0.79166666666666663</v>
      </c>
      <c r="C27" s="5">
        <v>0</v>
      </c>
      <c r="D27" s="31">
        <v>0</v>
      </c>
      <c r="E27" s="31">
        <v>0</v>
      </c>
      <c r="F27" s="11"/>
      <c r="G27" s="127"/>
      <c r="H27" s="128"/>
      <c r="I27" s="4"/>
      <c r="J27" s="29"/>
      <c r="K27" s="4"/>
      <c r="L27" s="4"/>
      <c r="M27" s="4"/>
      <c r="N27" s="4"/>
      <c r="O27" s="34"/>
    </row>
    <row r="28" spans="2:15" ht="18.95" customHeight="1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27"/>
      <c r="H28" s="128"/>
      <c r="I28" s="4"/>
      <c r="J28" s="29"/>
      <c r="K28" s="4"/>
      <c r="L28" s="4"/>
      <c r="M28" s="4"/>
      <c r="N28" s="4"/>
      <c r="O28" s="34"/>
    </row>
    <row r="29" spans="2:15" ht="18.95" customHeight="1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27"/>
      <c r="H29" s="128"/>
      <c r="I29" s="4"/>
      <c r="J29" s="29"/>
      <c r="K29" s="4"/>
      <c r="L29" s="4"/>
      <c r="M29" s="4"/>
      <c r="N29" s="4"/>
      <c r="O29" s="34"/>
    </row>
    <row r="30" spans="2:15" ht="18.95" customHeight="1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27"/>
      <c r="H30" s="128"/>
      <c r="I30" s="4"/>
      <c r="J30" s="29"/>
      <c r="K30" s="4"/>
      <c r="L30" s="4"/>
      <c r="M30" s="4"/>
      <c r="N30" s="4"/>
      <c r="O30" s="34"/>
    </row>
    <row r="31" spans="2:15" ht="18.95" customHeight="1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27"/>
      <c r="H31" s="128"/>
      <c r="I31" s="4"/>
      <c r="J31" s="29"/>
      <c r="K31" s="4"/>
      <c r="L31" s="4"/>
      <c r="M31" s="4"/>
      <c r="N31" s="4"/>
      <c r="O31" s="34"/>
    </row>
    <row r="32" spans="2:15" ht="18.95" customHeight="1" thickBot="1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29"/>
      <c r="H32" s="130"/>
      <c r="I32" s="4"/>
      <c r="J32" s="29"/>
      <c r="K32" s="4"/>
      <c r="L32" s="4"/>
      <c r="M32" s="4"/>
      <c r="N32" s="4"/>
      <c r="O32" s="34"/>
    </row>
    <row r="33" spans="2:15" ht="18.95" customHeight="1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8.95" customHeight="1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8.95" customHeight="1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8.95" customHeight="1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8.95" customHeight="1">
      <c r="B37" s="37"/>
      <c r="C37" s="34"/>
      <c r="D37" s="34"/>
      <c r="E37" s="34"/>
      <c r="F37" s="34"/>
      <c r="G37" s="34"/>
      <c r="H37" s="34" t="s">
        <v>38</v>
      </c>
      <c r="I37" s="34"/>
      <c r="J37" s="34"/>
      <c r="K37" s="34"/>
      <c r="L37" s="34"/>
      <c r="M37" s="34"/>
      <c r="N37" s="4"/>
      <c r="O37" s="34"/>
    </row>
    <row r="38" spans="2:15" ht="18.95" customHeight="1">
      <c r="B38" s="37"/>
      <c r="N38" s="4"/>
    </row>
    <row r="39" spans="2:15" ht="18.95" customHeight="1">
      <c r="B39" s="37"/>
      <c r="N39" s="4"/>
    </row>
    <row r="40" spans="2:15" ht="18.95" customHeight="1">
      <c r="B40" s="37"/>
      <c r="N40" s="4"/>
    </row>
    <row r="41" spans="2:15" ht="18.95" customHeight="1">
      <c r="B41" s="37"/>
      <c r="N41" s="4"/>
    </row>
    <row r="42" spans="2:15" ht="18.95" customHeight="1">
      <c r="B42" s="37"/>
      <c r="N42" s="4"/>
    </row>
    <row r="43" spans="2:15" ht="18.95" customHeight="1">
      <c r="B43" s="37"/>
      <c r="N43" s="4"/>
    </row>
  </sheetData>
  <sheetProtection selectLockedCells="1"/>
  <mergeCells count="29">
    <mergeCell ref="G28:H28"/>
    <mergeCell ref="G29:H29"/>
    <mergeCell ref="G30:H30"/>
    <mergeCell ref="G31:H31"/>
    <mergeCell ref="G32:H32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</mergeCells>
  <conditionalFormatting sqref="N9:N32">
    <cfRule type="cellIs" dxfId="26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6"/>
  <dimension ref="B1:R43"/>
  <sheetViews>
    <sheetView showGridLines="0" showWhiteSpace="0" topLeftCell="A4" zoomScale="70" zoomScaleNormal="70" zoomScalePageLayoutView="70" workbookViewId="0">
      <selection activeCell="C8" sqref="C8"/>
    </sheetView>
  </sheetViews>
  <sheetFormatPr defaultColWidth="11.42578125" defaultRowHeight="14.45"/>
  <cols>
    <col min="1" max="1" width="1.28515625" customWidth="1"/>
    <col min="2" max="2" width="24.7109375" bestFit="1" customWidth="1"/>
    <col min="3" max="5" width="18.7109375" customWidth="1"/>
    <col min="6" max="6" width="93.5703125" customWidth="1"/>
    <col min="7" max="7" width="10.7109375" customWidth="1"/>
    <col min="8" max="8" width="14.42578125" customWidth="1"/>
    <col min="9" max="9" width="10.7109375" customWidth="1"/>
    <col min="10" max="10" width="2.7109375" customWidth="1"/>
    <col min="11" max="11" width="10.7109375" customWidth="1"/>
    <col min="12" max="12" width="14.5703125" customWidth="1"/>
    <col min="13" max="13" width="10.7109375" customWidth="1"/>
    <col min="14" max="14" width="18" customWidth="1"/>
    <col min="15" max="15" width="68.7109375" customWidth="1"/>
  </cols>
  <sheetData>
    <row r="1" spans="2:18" ht="15" customHeight="1" thickBot="1">
      <c r="C1" t="s">
        <v>19</v>
      </c>
    </row>
    <row r="2" spans="2:18" ht="18.75" customHeight="1">
      <c r="B2" s="123"/>
      <c r="C2" s="124"/>
      <c r="D2" s="131" t="s">
        <v>30</v>
      </c>
      <c r="E2" s="132"/>
      <c r="F2" s="132"/>
      <c r="G2" s="132"/>
      <c r="H2" s="133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>
      <c r="B3" s="125"/>
      <c r="C3" s="126"/>
      <c r="D3" s="134"/>
      <c r="E3" s="135"/>
      <c r="F3" s="135"/>
      <c r="G3" s="135"/>
      <c r="H3" s="136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>
      <c r="B5" s="17" t="s">
        <v>5</v>
      </c>
      <c r="C5" s="18" t="s">
        <v>6</v>
      </c>
      <c r="D5" s="137" t="s">
        <v>31</v>
      </c>
      <c r="E5" s="138"/>
      <c r="F5" s="138"/>
      <c r="G5" s="138"/>
      <c r="H5" s="139"/>
      <c r="I5" s="19"/>
      <c r="J5" s="19"/>
      <c r="K5" s="19"/>
      <c r="L5" s="19"/>
      <c r="M5" s="19"/>
      <c r="N5" s="16"/>
      <c r="O5" s="16"/>
      <c r="P5" s="1"/>
    </row>
    <row r="6" spans="2:18" ht="6" customHeight="1" thickBot="1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>
      <c r="B7" s="21" t="s">
        <v>43</v>
      </c>
      <c r="C7" s="22" t="s">
        <v>33</v>
      </c>
      <c r="D7" s="23" t="s">
        <v>34</v>
      </c>
      <c r="E7" s="24" t="s">
        <v>15</v>
      </c>
      <c r="F7" s="25" t="s">
        <v>35</v>
      </c>
      <c r="G7" s="119" t="s">
        <v>36</v>
      </c>
      <c r="H7" s="120"/>
      <c r="I7" s="26"/>
      <c r="J7" s="26"/>
      <c r="K7" s="4"/>
      <c r="L7" s="26"/>
      <c r="M7" s="26"/>
      <c r="N7" s="26"/>
      <c r="O7" s="26"/>
      <c r="P7" s="2"/>
    </row>
    <row r="8" spans="2:18" ht="15" customHeight="1">
      <c r="B8" s="27" t="s">
        <v>37</v>
      </c>
      <c r="C8" s="38">
        <f>+'Día 5'!C26</f>
        <v>4501957</v>
      </c>
      <c r="D8" s="28" t="s">
        <v>19</v>
      </c>
      <c r="E8" s="28"/>
      <c r="F8" s="8"/>
      <c r="G8" s="121"/>
      <c r="H8" s="122"/>
      <c r="I8" s="29"/>
      <c r="J8" s="29"/>
      <c r="K8" s="4"/>
      <c r="L8" s="4"/>
      <c r="M8" s="4"/>
      <c r="N8" s="7"/>
      <c r="O8" s="7"/>
    </row>
    <row r="9" spans="2:18" ht="18.95" customHeight="1">
      <c r="B9" s="30">
        <v>4.1666666666666664E-2</v>
      </c>
      <c r="C9" s="5">
        <v>0</v>
      </c>
      <c r="D9" s="31" t="s">
        <v>19</v>
      </c>
      <c r="E9" s="31" t="s">
        <v>19</v>
      </c>
      <c r="F9" s="9" t="s">
        <v>19</v>
      </c>
      <c r="G9" s="127"/>
      <c r="H9" s="128"/>
      <c r="I9" s="4"/>
      <c r="J9" s="29"/>
      <c r="K9" s="4"/>
      <c r="L9" s="4"/>
      <c r="M9" s="4"/>
      <c r="N9" s="4"/>
      <c r="O9" s="32"/>
      <c r="P9" s="3" t="s">
        <v>19</v>
      </c>
    </row>
    <row r="10" spans="2:18" ht="18.95" customHeight="1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27"/>
      <c r="H10" s="128"/>
      <c r="I10" s="4"/>
      <c r="J10" s="29"/>
      <c r="K10" s="4"/>
      <c r="L10" s="4"/>
      <c r="M10" s="4"/>
      <c r="N10" s="4"/>
      <c r="O10" s="33"/>
    </row>
    <row r="11" spans="2:18" ht="18.95" customHeight="1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27"/>
      <c r="H11" s="128"/>
      <c r="I11" s="4"/>
      <c r="J11" s="29"/>
      <c r="K11" s="4"/>
      <c r="L11" s="4"/>
      <c r="M11" s="4"/>
      <c r="N11" s="4"/>
      <c r="O11" s="33"/>
      <c r="R11" t="s">
        <v>19</v>
      </c>
    </row>
    <row r="12" spans="2:18" ht="18.95" customHeight="1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27"/>
      <c r="H12" s="128"/>
      <c r="I12" s="4"/>
      <c r="J12" s="29"/>
      <c r="K12" s="4"/>
      <c r="L12" s="4"/>
      <c r="M12" s="4"/>
      <c r="N12" s="4"/>
      <c r="O12" s="33"/>
    </row>
    <row r="13" spans="2:18" ht="18.95" customHeight="1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19</v>
      </c>
      <c r="G13" s="127"/>
      <c r="H13" s="128"/>
      <c r="I13" s="4"/>
      <c r="J13" s="29"/>
      <c r="K13" s="4"/>
      <c r="L13" s="4"/>
      <c r="M13" s="4"/>
      <c r="N13" s="4"/>
      <c r="O13" s="33"/>
    </row>
    <row r="14" spans="2:18" ht="18.95" customHeight="1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19</v>
      </c>
      <c r="G14" s="127"/>
      <c r="H14" s="128"/>
      <c r="I14" s="4"/>
      <c r="J14" s="29"/>
      <c r="K14" s="4"/>
      <c r="L14" s="4"/>
      <c r="M14" s="4"/>
      <c r="N14" s="4"/>
      <c r="O14" s="33"/>
    </row>
    <row r="15" spans="2:18" ht="18.95" customHeight="1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27"/>
      <c r="H15" s="128"/>
      <c r="I15" s="4"/>
      <c r="J15" s="29"/>
      <c r="K15" s="4"/>
      <c r="L15" s="4"/>
      <c r="M15" s="4"/>
      <c r="N15" s="4"/>
      <c r="O15" s="33"/>
    </row>
    <row r="16" spans="2:18" ht="18.95" customHeight="1">
      <c r="B16" s="39">
        <v>0.33333333333333331</v>
      </c>
      <c r="C16" s="82">
        <v>4503490</v>
      </c>
      <c r="D16" s="40">
        <f>+C16-C8</f>
        <v>1533</v>
      </c>
      <c r="E16" s="92">
        <f>+D16*1000/14/3600</f>
        <v>30.416666666666668</v>
      </c>
      <c r="F16" s="41"/>
      <c r="G16" s="140"/>
      <c r="H16" s="141"/>
      <c r="I16" s="4"/>
      <c r="J16" s="29"/>
      <c r="K16" s="4"/>
      <c r="L16" s="4"/>
      <c r="M16" s="4"/>
      <c r="N16" s="4"/>
      <c r="O16" s="33"/>
    </row>
    <row r="17" spans="2:15" ht="18.95" customHeight="1">
      <c r="B17" s="30">
        <v>0.375</v>
      </c>
      <c r="C17" s="5">
        <v>0</v>
      </c>
      <c r="D17" s="31">
        <v>0</v>
      </c>
      <c r="E17" s="31">
        <f t="shared" si="1"/>
        <v>0</v>
      </c>
      <c r="F17" s="10"/>
      <c r="G17" s="127"/>
      <c r="H17" s="128"/>
      <c r="I17" s="4"/>
      <c r="J17" s="29"/>
      <c r="K17" s="4"/>
      <c r="L17" s="4"/>
      <c r="M17" s="4"/>
      <c r="N17" s="4"/>
      <c r="O17" s="33"/>
    </row>
    <row r="18" spans="2:15" ht="18.95" customHeight="1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27"/>
      <c r="H18" s="128"/>
      <c r="I18" s="4"/>
      <c r="J18" s="29"/>
      <c r="K18" s="4"/>
      <c r="L18" s="4"/>
      <c r="M18" s="4"/>
      <c r="N18" s="4"/>
      <c r="O18" s="33"/>
    </row>
    <row r="19" spans="2:15" ht="18.95" customHeight="1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27"/>
      <c r="H19" s="128"/>
      <c r="I19" s="4"/>
      <c r="J19" s="29"/>
      <c r="K19" s="4"/>
      <c r="L19" s="4"/>
      <c r="M19" s="4"/>
      <c r="N19" s="4"/>
      <c r="O19" s="33"/>
    </row>
    <row r="20" spans="2:15" ht="18.95" customHeight="1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88"/>
      <c r="H20" s="89"/>
      <c r="I20" s="4"/>
      <c r="J20" s="29"/>
      <c r="K20" s="4"/>
      <c r="L20" s="4"/>
      <c r="M20" s="4"/>
      <c r="N20" s="4"/>
      <c r="O20" s="33"/>
    </row>
    <row r="21" spans="2:15" ht="18.95" customHeight="1">
      <c r="B21" s="39">
        <v>0.54166666666666663</v>
      </c>
      <c r="C21" s="82">
        <v>4504052</v>
      </c>
      <c r="D21" s="40">
        <f>+C21-C16</f>
        <v>562</v>
      </c>
      <c r="E21" s="92">
        <f>+D21*1000/5/3600</f>
        <v>31.222222222222221</v>
      </c>
      <c r="F21" s="41"/>
      <c r="G21" s="140"/>
      <c r="H21" s="141"/>
      <c r="I21" s="4"/>
      <c r="J21" s="29"/>
      <c r="K21" s="4"/>
      <c r="L21" s="4"/>
      <c r="M21" s="4"/>
      <c r="N21" s="4"/>
      <c r="O21" s="33"/>
    </row>
    <row r="22" spans="2:15" ht="18.95" customHeight="1">
      <c r="B22" s="30">
        <v>0.58333333333333337</v>
      </c>
      <c r="C22" s="5">
        <v>0</v>
      </c>
      <c r="D22" s="31">
        <v>0</v>
      </c>
      <c r="E22" s="31">
        <v>0</v>
      </c>
      <c r="F22" s="11"/>
      <c r="G22" s="127"/>
      <c r="H22" s="128"/>
      <c r="I22" s="4"/>
      <c r="J22" s="29"/>
      <c r="K22" s="4"/>
      <c r="L22" s="4"/>
      <c r="M22" s="4"/>
      <c r="N22" s="4"/>
      <c r="O22" s="34"/>
    </row>
    <row r="23" spans="2:15" ht="18.95" customHeight="1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27"/>
      <c r="H23" s="128"/>
      <c r="I23" s="4"/>
      <c r="J23" s="29"/>
      <c r="K23" s="4"/>
      <c r="L23" s="4"/>
      <c r="M23" s="4"/>
      <c r="N23" s="4"/>
      <c r="O23" s="34"/>
    </row>
    <row r="24" spans="2:15" ht="18.95" customHeight="1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27"/>
      <c r="H24" s="128"/>
      <c r="I24" s="4"/>
      <c r="J24" s="29"/>
      <c r="K24" s="4"/>
      <c r="L24" s="4"/>
      <c r="M24" s="4"/>
      <c r="N24" s="4"/>
      <c r="O24" s="34"/>
    </row>
    <row r="25" spans="2:15" ht="18.95" customHeight="1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27"/>
      <c r="H25" s="128"/>
      <c r="I25" s="4"/>
      <c r="J25" s="29"/>
      <c r="K25" s="4"/>
      <c r="L25" s="4"/>
      <c r="M25" s="4"/>
      <c r="N25" s="4"/>
      <c r="O25" s="34"/>
    </row>
    <row r="26" spans="2:15" ht="18.95" customHeight="1">
      <c r="B26" s="39">
        <v>0.75</v>
      </c>
      <c r="C26" s="82">
        <v>4504613</v>
      </c>
      <c r="D26" s="40">
        <f>+C26-C21</f>
        <v>561</v>
      </c>
      <c r="E26" s="92">
        <f>+D26*1000/5/3600</f>
        <v>31.166666666666668</v>
      </c>
      <c r="F26" s="41"/>
      <c r="G26" s="140"/>
      <c r="H26" s="141"/>
      <c r="I26" s="4"/>
      <c r="J26" s="29"/>
      <c r="K26" s="4"/>
      <c r="L26" s="4"/>
      <c r="M26" s="4"/>
      <c r="N26" s="4"/>
      <c r="O26" s="33"/>
    </row>
    <row r="27" spans="2:15" ht="18.95" customHeight="1">
      <c r="B27" s="30">
        <v>0.79166666666666663</v>
      </c>
      <c r="C27" s="5">
        <v>0</v>
      </c>
      <c r="D27" s="31">
        <v>0</v>
      </c>
      <c r="E27" s="31">
        <v>0</v>
      </c>
      <c r="F27" s="11"/>
      <c r="G27" s="127"/>
      <c r="H27" s="128"/>
      <c r="I27" s="4"/>
      <c r="J27" s="29"/>
      <c r="K27" s="4"/>
      <c r="L27" s="4"/>
      <c r="M27" s="4"/>
      <c r="N27" s="4"/>
      <c r="O27" s="34"/>
    </row>
    <row r="28" spans="2:15" ht="18.95" customHeight="1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27"/>
      <c r="H28" s="128"/>
      <c r="I28" s="4"/>
      <c r="J28" s="29"/>
      <c r="K28" s="4"/>
      <c r="L28" s="4"/>
      <c r="M28" s="4"/>
      <c r="N28" s="4"/>
      <c r="O28" s="34"/>
    </row>
    <row r="29" spans="2:15" ht="18.95" customHeight="1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27"/>
      <c r="H29" s="128"/>
      <c r="I29" s="4"/>
      <c r="J29" s="29"/>
      <c r="K29" s="4"/>
      <c r="L29" s="4"/>
      <c r="M29" s="4"/>
      <c r="N29" s="4"/>
      <c r="O29" s="34"/>
    </row>
    <row r="30" spans="2:15" ht="18.95" customHeight="1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27"/>
      <c r="H30" s="128"/>
      <c r="I30" s="4"/>
      <c r="J30" s="29"/>
      <c r="K30" s="4"/>
      <c r="L30" s="4"/>
      <c r="M30" s="4"/>
      <c r="N30" s="4"/>
      <c r="O30" s="34"/>
    </row>
    <row r="31" spans="2:15" ht="18.95" customHeight="1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27"/>
      <c r="H31" s="128"/>
      <c r="I31" s="4"/>
      <c r="J31" s="29"/>
      <c r="K31" s="4"/>
      <c r="L31" s="4"/>
      <c r="M31" s="4"/>
      <c r="N31" s="4"/>
      <c r="O31" s="34"/>
    </row>
    <row r="32" spans="2:15" ht="18.95" customHeight="1" thickBot="1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29"/>
      <c r="H32" s="130"/>
      <c r="I32" s="4"/>
      <c r="J32" s="29"/>
      <c r="K32" s="4"/>
      <c r="L32" s="4"/>
      <c r="M32" s="4"/>
      <c r="N32" s="4"/>
      <c r="O32" s="34"/>
    </row>
    <row r="33" spans="2:15" ht="18.95" customHeight="1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8.95" customHeight="1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8.95" customHeight="1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8.95" customHeight="1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8.95" customHeight="1">
      <c r="B37" s="37"/>
      <c r="C37" s="34"/>
      <c r="D37" s="34"/>
      <c r="E37" s="34"/>
      <c r="F37" s="34"/>
      <c r="G37" s="34"/>
      <c r="H37" s="34" t="s">
        <v>38</v>
      </c>
      <c r="I37" s="34"/>
      <c r="J37" s="34"/>
      <c r="K37" s="34"/>
      <c r="L37" s="34"/>
      <c r="M37" s="34"/>
      <c r="N37" s="4"/>
      <c r="O37" s="34"/>
    </row>
    <row r="38" spans="2:15" ht="18.95" customHeight="1">
      <c r="B38" s="37"/>
      <c r="N38" s="4"/>
    </row>
    <row r="39" spans="2:15" ht="18.95" customHeight="1">
      <c r="B39" s="37"/>
      <c r="N39" s="4"/>
    </row>
    <row r="40" spans="2:15" ht="18.95" customHeight="1">
      <c r="B40" s="37"/>
      <c r="N40" s="4"/>
    </row>
    <row r="41" spans="2:15" ht="18.95" customHeight="1">
      <c r="B41" s="37"/>
      <c r="N41" s="4"/>
    </row>
    <row r="42" spans="2:15" ht="18.95" customHeight="1">
      <c r="B42" s="37"/>
      <c r="N42" s="4"/>
    </row>
    <row r="43" spans="2:15" ht="18.95" customHeight="1">
      <c r="B43" s="37"/>
      <c r="N43" s="4"/>
    </row>
  </sheetData>
  <sheetProtection selectLockedCells="1"/>
  <mergeCells count="28">
    <mergeCell ref="G28:H28"/>
    <mergeCell ref="G29:H29"/>
    <mergeCell ref="G30:H30"/>
    <mergeCell ref="G31:H31"/>
    <mergeCell ref="G32:H32"/>
    <mergeCell ref="G27:H27"/>
    <mergeCell ref="G16:H16"/>
    <mergeCell ref="G17:H17"/>
    <mergeCell ref="G18:H18"/>
    <mergeCell ref="G19:H19"/>
    <mergeCell ref="G21:H21"/>
    <mergeCell ref="G22:H22"/>
    <mergeCell ref="G23:H23"/>
    <mergeCell ref="G24:H24"/>
    <mergeCell ref="G25:H25"/>
    <mergeCell ref="G26:H26"/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</mergeCells>
  <conditionalFormatting sqref="N9:N32">
    <cfRule type="cellIs" dxfId="25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ignoredErrors>
    <ignoredError sqref="E16" formula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7"/>
  <dimension ref="B1:R43"/>
  <sheetViews>
    <sheetView showGridLines="0" showWhiteSpace="0" topLeftCell="A4" zoomScale="70" zoomScaleNormal="70" zoomScalePageLayoutView="70" workbookViewId="0">
      <selection activeCell="C8" sqref="C8"/>
    </sheetView>
  </sheetViews>
  <sheetFormatPr defaultColWidth="11.42578125" defaultRowHeight="14.45"/>
  <cols>
    <col min="1" max="1" width="1.28515625" customWidth="1"/>
    <col min="2" max="2" width="24.7109375" bestFit="1" customWidth="1"/>
    <col min="3" max="5" width="18.7109375" customWidth="1"/>
    <col min="6" max="6" width="93.5703125" customWidth="1"/>
    <col min="7" max="7" width="10.7109375" customWidth="1"/>
    <col min="8" max="8" width="14.42578125" customWidth="1"/>
    <col min="9" max="9" width="10.7109375" customWidth="1"/>
    <col min="10" max="10" width="2.7109375" customWidth="1"/>
    <col min="11" max="11" width="10.7109375" customWidth="1"/>
    <col min="12" max="12" width="14.5703125" customWidth="1"/>
    <col min="13" max="13" width="10.7109375" customWidth="1"/>
    <col min="14" max="14" width="18" customWidth="1"/>
    <col min="15" max="15" width="68.7109375" customWidth="1"/>
  </cols>
  <sheetData>
    <row r="1" spans="2:18" ht="15" customHeight="1" thickBot="1">
      <c r="C1" t="s">
        <v>19</v>
      </c>
    </row>
    <row r="2" spans="2:18" ht="18.75" customHeight="1">
      <c r="B2" s="123"/>
      <c r="C2" s="124"/>
      <c r="D2" s="131" t="s">
        <v>30</v>
      </c>
      <c r="E2" s="132"/>
      <c r="F2" s="132"/>
      <c r="G2" s="132"/>
      <c r="H2" s="133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>
      <c r="B3" s="125"/>
      <c r="C3" s="126"/>
      <c r="D3" s="134"/>
      <c r="E3" s="135"/>
      <c r="F3" s="135"/>
      <c r="G3" s="135"/>
      <c r="H3" s="136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>
      <c r="B5" s="17" t="s">
        <v>5</v>
      </c>
      <c r="C5" s="18" t="s">
        <v>6</v>
      </c>
      <c r="D5" s="137" t="s">
        <v>31</v>
      </c>
      <c r="E5" s="138"/>
      <c r="F5" s="138"/>
      <c r="G5" s="138"/>
      <c r="H5" s="139"/>
      <c r="I5" s="19"/>
      <c r="J5" s="19"/>
      <c r="K5" s="19"/>
      <c r="L5" s="19"/>
      <c r="M5" s="19"/>
      <c r="N5" s="16"/>
      <c r="O5" s="16"/>
      <c r="P5" s="1"/>
    </row>
    <row r="6" spans="2:18" ht="6" customHeight="1" thickBot="1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>
      <c r="B7" s="21" t="s">
        <v>44</v>
      </c>
      <c r="C7" s="22" t="s">
        <v>33</v>
      </c>
      <c r="D7" s="23" t="s">
        <v>34</v>
      </c>
      <c r="E7" s="24" t="s">
        <v>15</v>
      </c>
      <c r="F7" s="25" t="s">
        <v>35</v>
      </c>
      <c r="G7" s="119" t="s">
        <v>36</v>
      </c>
      <c r="H7" s="120"/>
      <c r="I7" s="26"/>
      <c r="J7" s="26"/>
      <c r="K7" s="4"/>
      <c r="L7" s="26"/>
      <c r="M7" s="26"/>
      <c r="N7" s="26"/>
      <c r="O7" s="26"/>
      <c r="P7" s="2"/>
    </row>
    <row r="8" spans="2:18" ht="15" customHeight="1">
      <c r="B8" s="27" t="s">
        <v>37</v>
      </c>
      <c r="C8" s="38">
        <f>+'DÍa 6'!C26</f>
        <v>4504613</v>
      </c>
      <c r="D8" s="28" t="s">
        <v>19</v>
      </c>
      <c r="E8" s="28"/>
      <c r="F8" s="8" t="s">
        <v>19</v>
      </c>
      <c r="G8" s="121"/>
      <c r="H8" s="122"/>
      <c r="I8" s="29"/>
      <c r="J8" s="29"/>
      <c r="K8" s="4"/>
      <c r="L8" s="4"/>
      <c r="M8" s="4"/>
      <c r="N8" s="7"/>
      <c r="O8" s="7"/>
    </row>
    <row r="9" spans="2:18" ht="18.95" customHeight="1">
      <c r="B9" s="30">
        <v>4.1666666666666664E-2</v>
      </c>
      <c r="C9" s="5">
        <v>0</v>
      </c>
      <c r="D9" s="31" t="s">
        <v>19</v>
      </c>
      <c r="E9" s="31" t="s">
        <v>19</v>
      </c>
      <c r="F9" s="9" t="s">
        <v>19</v>
      </c>
      <c r="G9" s="127"/>
      <c r="H9" s="128"/>
      <c r="I9" s="4"/>
      <c r="J9" s="29"/>
      <c r="K9" s="4"/>
      <c r="L9" s="4"/>
      <c r="M9" s="4"/>
      <c r="N9" s="4"/>
      <c r="O9" s="32"/>
      <c r="P9" s="3" t="s">
        <v>19</v>
      </c>
    </row>
    <row r="10" spans="2:18" ht="18.95" customHeight="1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27"/>
      <c r="H10" s="128"/>
      <c r="I10" s="4"/>
      <c r="J10" s="29"/>
      <c r="K10" s="4"/>
      <c r="L10" s="4"/>
      <c r="M10" s="4"/>
      <c r="N10" s="4"/>
      <c r="O10" s="33"/>
    </row>
    <row r="11" spans="2:18" ht="18.95" customHeight="1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27"/>
      <c r="H11" s="128"/>
      <c r="I11" s="4"/>
      <c r="J11" s="29"/>
      <c r="K11" s="4"/>
      <c r="L11" s="4"/>
      <c r="M11" s="4"/>
      <c r="N11" s="4"/>
      <c r="O11" s="33"/>
      <c r="R11" t="s">
        <v>19</v>
      </c>
    </row>
    <row r="12" spans="2:18" ht="18.95" customHeight="1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27"/>
      <c r="H12" s="128"/>
      <c r="I12" s="4"/>
      <c r="J12" s="29"/>
      <c r="K12" s="4"/>
      <c r="L12" s="4"/>
      <c r="M12" s="4"/>
      <c r="N12" s="4"/>
      <c r="O12" s="33"/>
    </row>
    <row r="13" spans="2:18" ht="18.95" customHeight="1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19</v>
      </c>
      <c r="G13" s="127"/>
      <c r="H13" s="128"/>
      <c r="I13" s="4"/>
      <c r="J13" s="29"/>
      <c r="K13" s="4"/>
      <c r="L13" s="4"/>
      <c r="M13" s="4"/>
      <c r="N13" s="4"/>
      <c r="O13" s="33"/>
    </row>
    <row r="14" spans="2:18" ht="18.95" customHeight="1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19</v>
      </c>
      <c r="G14" s="127"/>
      <c r="H14" s="128"/>
      <c r="I14" s="4"/>
      <c r="J14" s="29"/>
      <c r="K14" s="4"/>
      <c r="L14" s="4"/>
      <c r="M14" s="4"/>
      <c r="N14" s="4"/>
      <c r="O14" s="33"/>
    </row>
    <row r="15" spans="2:18" ht="18.95" customHeight="1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27"/>
      <c r="H15" s="128"/>
      <c r="I15" s="4"/>
      <c r="J15" s="29"/>
      <c r="K15" s="4"/>
      <c r="L15" s="4"/>
      <c r="M15" s="4"/>
      <c r="N15" s="4"/>
      <c r="O15" s="33"/>
    </row>
    <row r="16" spans="2:18" ht="18.95" customHeight="1">
      <c r="B16" s="39">
        <v>0.33333333333333331</v>
      </c>
      <c r="C16" s="82">
        <v>4506168</v>
      </c>
      <c r="D16" s="40">
        <f>+C16-C8</f>
        <v>1555</v>
      </c>
      <c r="E16" s="92">
        <f>+D16*1000/14/3600</f>
        <v>30.853174603174601</v>
      </c>
      <c r="F16" s="41"/>
      <c r="G16" s="140"/>
      <c r="H16" s="141"/>
      <c r="I16" s="4"/>
      <c r="J16" s="29"/>
      <c r="K16" s="4"/>
      <c r="L16" s="4"/>
      <c r="M16" s="4"/>
      <c r="N16" s="4"/>
      <c r="O16" s="33"/>
    </row>
    <row r="17" spans="2:15" ht="18.95" customHeight="1">
      <c r="B17" s="30">
        <v>0.375</v>
      </c>
      <c r="C17" s="5">
        <v>0</v>
      </c>
      <c r="D17" s="31">
        <v>0</v>
      </c>
      <c r="E17" s="31">
        <v>0</v>
      </c>
      <c r="F17" s="10"/>
      <c r="G17" s="127"/>
      <c r="H17" s="128"/>
      <c r="I17" s="4"/>
      <c r="J17" s="29"/>
      <c r="K17" s="4"/>
      <c r="L17" s="4"/>
      <c r="M17" s="4"/>
      <c r="N17" s="4"/>
      <c r="O17" s="33"/>
    </row>
    <row r="18" spans="2:15" ht="18.95" customHeight="1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27"/>
      <c r="H18" s="128"/>
      <c r="I18" s="4"/>
      <c r="J18" s="29"/>
      <c r="K18" s="4"/>
      <c r="L18" s="4"/>
      <c r="M18" s="4"/>
      <c r="N18" s="4"/>
      <c r="O18" s="33"/>
    </row>
    <row r="19" spans="2:15" ht="18.95" customHeight="1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27"/>
      <c r="H19" s="128"/>
      <c r="I19" s="4"/>
      <c r="J19" s="29"/>
      <c r="K19" s="4"/>
      <c r="L19" s="4"/>
      <c r="M19" s="4"/>
      <c r="N19" s="4"/>
      <c r="O19" s="33"/>
    </row>
    <row r="20" spans="2:15" ht="18.95" customHeight="1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27"/>
      <c r="H20" s="128"/>
      <c r="I20" s="4"/>
      <c r="J20" s="29"/>
      <c r="K20" s="4"/>
      <c r="L20" s="4"/>
      <c r="M20" s="4"/>
      <c r="N20" s="4"/>
      <c r="O20" s="33"/>
    </row>
    <row r="21" spans="2:15" ht="18.95" customHeight="1">
      <c r="B21" s="39">
        <v>0.54166666666666663</v>
      </c>
      <c r="C21" s="82">
        <v>4506752</v>
      </c>
      <c r="D21" s="40"/>
      <c r="E21" s="92">
        <v>31.5</v>
      </c>
      <c r="F21" s="41"/>
      <c r="G21" s="140"/>
      <c r="H21" s="141"/>
      <c r="I21" s="4"/>
      <c r="J21" s="29"/>
      <c r="K21" s="4"/>
      <c r="L21" s="4"/>
      <c r="M21" s="4"/>
      <c r="N21" s="4"/>
      <c r="O21" s="33"/>
    </row>
    <row r="22" spans="2:15" ht="18.95" customHeight="1">
      <c r="B22" s="30">
        <v>0.58333333333333337</v>
      </c>
      <c r="C22" s="5">
        <v>0</v>
      </c>
      <c r="D22" s="31">
        <v>0</v>
      </c>
      <c r="E22" s="31">
        <v>0</v>
      </c>
      <c r="F22" s="11"/>
      <c r="G22" s="127"/>
      <c r="H22" s="128"/>
      <c r="I22" s="4"/>
      <c r="J22" s="29"/>
      <c r="K22" s="4"/>
      <c r="L22" s="4"/>
      <c r="M22" s="4"/>
      <c r="N22" s="4"/>
      <c r="O22" s="34"/>
    </row>
    <row r="23" spans="2:15" ht="18.95" customHeight="1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9"/>
      <c r="G23" s="127"/>
      <c r="H23" s="128"/>
      <c r="I23" s="4"/>
      <c r="J23" s="29"/>
      <c r="K23" s="4"/>
      <c r="L23" s="4"/>
      <c r="M23" s="4"/>
      <c r="N23" s="4"/>
      <c r="O23" s="34"/>
    </row>
    <row r="24" spans="2:15" ht="18.95" customHeight="1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27"/>
      <c r="H24" s="128"/>
      <c r="I24" s="4"/>
      <c r="J24" s="29"/>
      <c r="K24" s="4"/>
      <c r="L24" s="4"/>
      <c r="M24" s="4"/>
      <c r="N24" s="4"/>
      <c r="O24" s="34"/>
    </row>
    <row r="25" spans="2:15" ht="18.95" customHeight="1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27"/>
      <c r="H25" s="128"/>
      <c r="I25" s="4"/>
      <c r="J25" s="29"/>
      <c r="K25" s="4"/>
      <c r="L25" s="4"/>
      <c r="M25" s="4"/>
      <c r="N25" s="4"/>
      <c r="O25" s="34"/>
    </row>
    <row r="26" spans="2:15" ht="18.95" customHeight="1">
      <c r="B26" s="39">
        <v>0.75</v>
      </c>
      <c r="C26" s="82">
        <v>4507339</v>
      </c>
      <c r="D26" s="40">
        <f>+C26-C21</f>
        <v>587</v>
      </c>
      <c r="E26" s="92">
        <f>+D26*1000/5/3600</f>
        <v>32.611111111111114</v>
      </c>
      <c r="F26" s="41"/>
      <c r="G26" s="140"/>
      <c r="H26" s="141"/>
      <c r="I26" s="4"/>
      <c r="J26" s="29"/>
      <c r="K26" s="4"/>
      <c r="L26" s="4"/>
      <c r="M26" s="4"/>
      <c r="N26" s="4"/>
      <c r="O26" s="33"/>
    </row>
    <row r="27" spans="2:15" ht="18.95" customHeight="1">
      <c r="B27" s="30">
        <v>0.79166666666666663</v>
      </c>
      <c r="C27" s="5">
        <v>0</v>
      </c>
      <c r="D27" s="31">
        <v>0</v>
      </c>
      <c r="E27" s="31">
        <f t="shared" si="1"/>
        <v>0</v>
      </c>
      <c r="F27" s="11"/>
      <c r="G27" s="127"/>
      <c r="H27" s="128"/>
      <c r="I27" s="4"/>
      <c r="J27" s="29"/>
      <c r="K27" s="4"/>
      <c r="L27" s="4"/>
      <c r="M27" s="4"/>
      <c r="N27" s="4"/>
      <c r="O27" s="34"/>
    </row>
    <row r="28" spans="2:15" ht="18.95" customHeight="1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27"/>
      <c r="H28" s="128"/>
      <c r="I28" s="4"/>
      <c r="J28" s="29"/>
      <c r="K28" s="4"/>
      <c r="L28" s="4"/>
      <c r="M28" s="4"/>
      <c r="N28" s="4"/>
      <c r="O28" s="34"/>
    </row>
    <row r="29" spans="2:15" ht="18.95" customHeight="1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27"/>
      <c r="H29" s="128"/>
      <c r="I29" s="4"/>
      <c r="J29" s="29"/>
      <c r="K29" s="4"/>
      <c r="L29" s="4"/>
      <c r="M29" s="4"/>
      <c r="N29" s="4"/>
      <c r="O29" s="34"/>
    </row>
    <row r="30" spans="2:15" ht="18.95" customHeight="1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27"/>
      <c r="H30" s="128"/>
      <c r="I30" s="4"/>
      <c r="J30" s="29"/>
      <c r="K30" s="4"/>
      <c r="L30" s="4"/>
      <c r="M30" s="4"/>
      <c r="N30" s="4"/>
      <c r="O30" s="34"/>
    </row>
    <row r="31" spans="2:15" ht="18.95" customHeight="1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27"/>
      <c r="H31" s="128"/>
      <c r="I31" s="4"/>
      <c r="J31" s="29"/>
      <c r="K31" s="4"/>
      <c r="L31" s="4"/>
      <c r="M31" s="4"/>
      <c r="N31" s="4"/>
      <c r="O31" s="34"/>
    </row>
    <row r="32" spans="2:15" ht="18.95" customHeight="1" thickBot="1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29"/>
      <c r="H32" s="130"/>
      <c r="I32" s="4"/>
      <c r="J32" s="29"/>
      <c r="K32" s="4"/>
      <c r="L32" s="4"/>
      <c r="M32" s="4"/>
      <c r="N32" s="4"/>
      <c r="O32" s="34"/>
    </row>
    <row r="33" spans="2:15" ht="18.95" customHeight="1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8.95" customHeight="1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8.95" customHeight="1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8.95" customHeight="1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8.95" customHeight="1">
      <c r="B37" s="37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4"/>
      <c r="O37" s="34"/>
    </row>
    <row r="38" spans="2:15" ht="18.95" customHeight="1">
      <c r="B38" s="37"/>
      <c r="N38" s="4"/>
    </row>
    <row r="39" spans="2:15" ht="18.95" customHeight="1">
      <c r="B39" s="37"/>
      <c r="N39" s="4"/>
    </row>
    <row r="40" spans="2:15" ht="18.95" customHeight="1">
      <c r="B40" s="37"/>
      <c r="N40" s="4"/>
    </row>
    <row r="41" spans="2:15" ht="18.95" customHeight="1">
      <c r="B41" s="37"/>
      <c r="N41" s="4"/>
    </row>
    <row r="42" spans="2:15" ht="18.95" customHeight="1">
      <c r="B42" s="37"/>
      <c r="N42" s="4"/>
    </row>
    <row r="43" spans="2:15" ht="18.95" customHeight="1">
      <c r="B43" s="37"/>
      <c r="N43" s="4"/>
    </row>
  </sheetData>
  <sheetProtection selectLockedCells="1"/>
  <mergeCells count="29">
    <mergeCell ref="G28:H28"/>
    <mergeCell ref="G29:H29"/>
    <mergeCell ref="G30:H30"/>
    <mergeCell ref="G31:H31"/>
    <mergeCell ref="G32:H32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</mergeCells>
  <conditionalFormatting sqref="N9:N32">
    <cfRule type="cellIs" dxfId="24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ignoredErrors>
    <ignoredError sqref="C8" unlockedFormula="1"/>
    <ignoredError sqref="E26" formula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8"/>
  <dimension ref="B1:R43"/>
  <sheetViews>
    <sheetView showGridLines="0" showWhiteSpace="0" topLeftCell="A4" zoomScale="70" zoomScaleNormal="70" zoomScalePageLayoutView="70" workbookViewId="0">
      <selection activeCell="C8" sqref="C8"/>
    </sheetView>
  </sheetViews>
  <sheetFormatPr defaultColWidth="11.42578125" defaultRowHeight="14.45"/>
  <cols>
    <col min="1" max="1" width="1.28515625" customWidth="1"/>
    <col min="2" max="2" width="24.7109375" bestFit="1" customWidth="1"/>
    <col min="3" max="5" width="18.7109375" customWidth="1"/>
    <col min="6" max="6" width="93.5703125" customWidth="1"/>
    <col min="7" max="7" width="10.7109375" customWidth="1"/>
    <col min="8" max="8" width="14.42578125" customWidth="1"/>
    <col min="9" max="9" width="10.7109375" customWidth="1"/>
    <col min="10" max="10" width="2.7109375" customWidth="1"/>
    <col min="11" max="11" width="10.7109375" customWidth="1"/>
    <col min="12" max="12" width="14.5703125" customWidth="1"/>
    <col min="13" max="13" width="10.7109375" customWidth="1"/>
    <col min="14" max="14" width="18" customWidth="1"/>
    <col min="15" max="15" width="68.7109375" customWidth="1"/>
  </cols>
  <sheetData>
    <row r="1" spans="2:18" ht="15" customHeight="1" thickBot="1">
      <c r="C1" t="s">
        <v>19</v>
      </c>
    </row>
    <row r="2" spans="2:18" ht="18.75" customHeight="1">
      <c r="B2" s="123"/>
      <c r="C2" s="124"/>
      <c r="D2" s="131" t="s">
        <v>30</v>
      </c>
      <c r="E2" s="132"/>
      <c r="F2" s="132"/>
      <c r="G2" s="132"/>
      <c r="H2" s="133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>
      <c r="B3" s="125"/>
      <c r="C3" s="126"/>
      <c r="D3" s="134"/>
      <c r="E3" s="135"/>
      <c r="F3" s="135"/>
      <c r="G3" s="135"/>
      <c r="H3" s="136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>
      <c r="B5" s="17" t="s">
        <v>5</v>
      </c>
      <c r="C5" s="18" t="s">
        <v>6</v>
      </c>
      <c r="D5" s="137" t="s">
        <v>31</v>
      </c>
      <c r="E5" s="138"/>
      <c r="F5" s="138"/>
      <c r="G5" s="138"/>
      <c r="H5" s="139"/>
      <c r="I5" s="19"/>
      <c r="J5" s="19"/>
      <c r="K5" s="19"/>
      <c r="L5" s="19"/>
      <c r="M5" s="19"/>
      <c r="N5" s="16"/>
      <c r="O5" s="16"/>
      <c r="P5" s="1"/>
    </row>
    <row r="6" spans="2:18" ht="6" customHeight="1" thickBot="1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>
      <c r="B7" s="21" t="s">
        <v>45</v>
      </c>
      <c r="C7" s="22" t="s">
        <v>33</v>
      </c>
      <c r="D7" s="23" t="s">
        <v>34</v>
      </c>
      <c r="E7" s="24" t="s">
        <v>15</v>
      </c>
      <c r="F7" s="25" t="s">
        <v>35</v>
      </c>
      <c r="G7" s="119" t="s">
        <v>36</v>
      </c>
      <c r="H7" s="120"/>
      <c r="I7" s="26"/>
      <c r="J7" s="26"/>
      <c r="K7" s="4"/>
      <c r="L7" s="26"/>
      <c r="M7" s="26"/>
      <c r="N7" s="26"/>
      <c r="O7" s="26"/>
      <c r="P7" s="2"/>
    </row>
    <row r="8" spans="2:18" ht="15" customHeight="1">
      <c r="B8" s="27" t="s">
        <v>37</v>
      </c>
      <c r="C8" s="38">
        <f>+'Día 7'!C26</f>
        <v>4507339</v>
      </c>
      <c r="D8" s="28" t="s">
        <v>19</v>
      </c>
      <c r="E8" s="28"/>
      <c r="F8" s="8" t="s">
        <v>19</v>
      </c>
      <c r="G8" s="121"/>
      <c r="H8" s="122"/>
      <c r="I8" s="29"/>
      <c r="J8" s="29"/>
      <c r="K8" s="4"/>
      <c r="L8" s="4"/>
      <c r="M8" s="4"/>
      <c r="N8" s="7"/>
      <c r="O8" s="7"/>
    </row>
    <row r="9" spans="2:18" ht="18.95" customHeight="1">
      <c r="B9" s="30">
        <v>4.1666666666666664E-2</v>
      </c>
      <c r="C9" s="5">
        <v>0</v>
      </c>
      <c r="D9" s="31" t="s">
        <v>19</v>
      </c>
      <c r="E9" s="31" t="s">
        <v>19</v>
      </c>
      <c r="F9" s="9" t="s">
        <v>19</v>
      </c>
      <c r="G9" s="127"/>
      <c r="H9" s="128"/>
      <c r="I9" s="4"/>
      <c r="J9" s="29"/>
      <c r="K9" s="4"/>
      <c r="L9" s="4"/>
      <c r="M9" s="4"/>
      <c r="N9" s="4"/>
      <c r="O9" s="32"/>
      <c r="P9" s="3" t="s">
        <v>19</v>
      </c>
    </row>
    <row r="10" spans="2:18" ht="18.95" customHeight="1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27"/>
      <c r="H10" s="128"/>
      <c r="I10" s="4"/>
      <c r="J10" s="29"/>
      <c r="K10" s="4"/>
      <c r="L10" s="4"/>
      <c r="M10" s="4"/>
      <c r="N10" s="4"/>
      <c r="O10" s="33"/>
    </row>
    <row r="11" spans="2:18" ht="18.95" customHeight="1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27"/>
      <c r="H11" s="128"/>
      <c r="I11" s="4"/>
      <c r="J11" s="29"/>
      <c r="K11" s="4"/>
      <c r="L11" s="4"/>
      <c r="M11" s="4"/>
      <c r="N11" s="4"/>
      <c r="O11" s="33"/>
      <c r="R11" t="s">
        <v>19</v>
      </c>
    </row>
    <row r="12" spans="2:18" ht="18.95" customHeight="1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27"/>
      <c r="H12" s="128"/>
      <c r="I12" s="4"/>
      <c r="J12" s="29"/>
      <c r="K12" s="4"/>
      <c r="L12" s="4"/>
      <c r="M12" s="4"/>
      <c r="N12" s="4"/>
      <c r="O12" s="33"/>
    </row>
    <row r="13" spans="2:18" ht="18.95" customHeight="1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19</v>
      </c>
      <c r="G13" s="127"/>
      <c r="H13" s="128"/>
      <c r="I13" s="4"/>
      <c r="J13" s="29"/>
      <c r="K13" s="4"/>
      <c r="L13" s="4"/>
      <c r="M13" s="4"/>
      <c r="N13" s="4"/>
      <c r="O13" s="33"/>
    </row>
    <row r="14" spans="2:18" ht="18.95" customHeight="1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19</v>
      </c>
      <c r="G14" s="127"/>
      <c r="H14" s="128"/>
      <c r="I14" s="4"/>
      <c r="J14" s="29"/>
      <c r="K14" s="4"/>
      <c r="L14" s="4"/>
      <c r="M14" s="4"/>
      <c r="N14" s="4"/>
      <c r="O14" s="33"/>
    </row>
    <row r="15" spans="2:18" ht="18.95" customHeight="1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27"/>
      <c r="H15" s="128"/>
      <c r="I15" s="4"/>
      <c r="J15" s="29"/>
      <c r="K15" s="4"/>
      <c r="L15" s="4"/>
      <c r="M15" s="4"/>
      <c r="N15" s="4"/>
      <c r="O15" s="33"/>
    </row>
    <row r="16" spans="2:18" ht="18.95" customHeight="1">
      <c r="B16" s="39">
        <v>0.33333333333333331</v>
      </c>
      <c r="C16" s="82">
        <v>4508912</v>
      </c>
      <c r="D16" s="40">
        <f>+C16-C8</f>
        <v>1573</v>
      </c>
      <c r="E16" s="92">
        <f>+D16*1000/14/3600</f>
        <v>31.210317460317459</v>
      </c>
      <c r="F16" s="41"/>
      <c r="G16" s="140"/>
      <c r="H16" s="141"/>
      <c r="I16" s="4"/>
      <c r="J16" s="29"/>
      <c r="K16" s="4"/>
      <c r="L16" s="4"/>
      <c r="M16" s="4"/>
      <c r="N16" s="4"/>
      <c r="O16" s="33"/>
    </row>
    <row r="17" spans="2:15" ht="18.95" customHeight="1">
      <c r="B17" s="30">
        <v>0.375</v>
      </c>
      <c r="C17" s="5">
        <v>0</v>
      </c>
      <c r="D17" s="31">
        <v>0</v>
      </c>
      <c r="E17" s="31">
        <v>0</v>
      </c>
      <c r="F17" s="10"/>
      <c r="G17" s="127"/>
      <c r="H17" s="128"/>
      <c r="I17" s="4"/>
      <c r="J17" s="29"/>
      <c r="K17" s="4"/>
      <c r="L17" s="4"/>
      <c r="M17" s="4"/>
      <c r="N17" s="4"/>
      <c r="O17" s="33"/>
    </row>
    <row r="18" spans="2:15" ht="18.95" customHeight="1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27"/>
      <c r="H18" s="128"/>
      <c r="I18" s="4"/>
      <c r="J18" s="29"/>
      <c r="K18" s="4"/>
      <c r="L18" s="4"/>
      <c r="M18" s="4"/>
      <c r="N18" s="4"/>
      <c r="O18" s="33"/>
    </row>
    <row r="19" spans="2:15" ht="18.95" customHeight="1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27"/>
      <c r="H19" s="128"/>
      <c r="I19" s="4"/>
      <c r="J19" s="29"/>
      <c r="K19" s="4"/>
      <c r="L19" s="4"/>
      <c r="M19" s="4"/>
      <c r="N19" s="4"/>
      <c r="O19" s="33"/>
    </row>
    <row r="20" spans="2:15" ht="18.95" customHeight="1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27"/>
      <c r="H20" s="128"/>
      <c r="I20" s="4"/>
      <c r="J20" s="29"/>
      <c r="K20" s="4"/>
      <c r="L20" s="4"/>
      <c r="M20" s="4"/>
      <c r="N20" s="4"/>
      <c r="O20" s="33"/>
    </row>
    <row r="21" spans="2:15" ht="18.95" customHeight="1">
      <c r="B21" s="39">
        <v>0.54166666666666663</v>
      </c>
      <c r="C21" s="82">
        <v>4509474</v>
      </c>
      <c r="D21" s="40">
        <f>+C21-C16</f>
        <v>562</v>
      </c>
      <c r="E21" s="92">
        <f>+D21*1000/5/3600</f>
        <v>31.222222222222221</v>
      </c>
      <c r="F21" s="41"/>
      <c r="G21" s="140"/>
      <c r="H21" s="141"/>
      <c r="I21" s="4"/>
      <c r="J21" s="29"/>
      <c r="K21" s="4"/>
      <c r="L21" s="4"/>
      <c r="M21" s="4"/>
      <c r="N21" s="4"/>
      <c r="O21" s="33"/>
    </row>
    <row r="22" spans="2:15" ht="18.95" customHeight="1">
      <c r="B22" s="30">
        <v>0.58333333333333337</v>
      </c>
      <c r="C22" s="5">
        <v>0</v>
      </c>
      <c r="D22" s="31">
        <v>0</v>
      </c>
      <c r="E22" s="31">
        <v>0</v>
      </c>
      <c r="F22" s="11"/>
      <c r="G22" s="127"/>
      <c r="H22" s="128"/>
      <c r="I22" s="4"/>
      <c r="J22" s="29"/>
      <c r="K22" s="4"/>
      <c r="L22" s="4"/>
      <c r="M22" s="4"/>
      <c r="N22" s="4"/>
      <c r="O22" s="34"/>
    </row>
    <row r="23" spans="2:15" ht="18.95" customHeight="1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27"/>
      <c r="H23" s="128"/>
      <c r="I23" s="4"/>
      <c r="J23" s="29"/>
      <c r="K23" s="4"/>
      <c r="L23" s="4"/>
      <c r="M23" s="4"/>
      <c r="N23" s="4"/>
      <c r="O23" s="34"/>
    </row>
    <row r="24" spans="2:15" ht="18.95" customHeight="1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27"/>
      <c r="H24" s="128"/>
      <c r="I24" s="4"/>
      <c r="J24" s="29"/>
      <c r="K24" s="4"/>
      <c r="L24" s="4"/>
      <c r="M24" s="4"/>
      <c r="N24" s="4"/>
      <c r="O24" s="34"/>
    </row>
    <row r="25" spans="2:15" ht="18.95" customHeight="1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27"/>
      <c r="H25" s="128"/>
      <c r="I25" s="4"/>
      <c r="J25" s="29"/>
      <c r="K25" s="4"/>
      <c r="L25" s="4"/>
      <c r="M25" s="4"/>
      <c r="N25" s="4"/>
      <c r="O25" s="34"/>
    </row>
    <row r="26" spans="2:15" ht="18.95" customHeight="1">
      <c r="B26" s="39">
        <v>0.75</v>
      </c>
      <c r="C26" s="82">
        <v>4510005</v>
      </c>
      <c r="D26" s="40"/>
      <c r="E26" s="92">
        <v>31.7</v>
      </c>
      <c r="F26" s="41"/>
      <c r="G26" s="140"/>
      <c r="H26" s="141"/>
      <c r="I26" s="4"/>
      <c r="J26" s="29"/>
      <c r="K26" s="4"/>
      <c r="L26" s="4"/>
      <c r="M26" s="4"/>
      <c r="N26" s="4"/>
      <c r="O26" s="33"/>
    </row>
    <row r="27" spans="2:15" ht="18.95" customHeight="1">
      <c r="B27" s="30">
        <v>0.79166666666666663</v>
      </c>
      <c r="C27" s="5">
        <v>0</v>
      </c>
      <c r="D27" s="31">
        <v>0</v>
      </c>
      <c r="E27" s="31">
        <v>0</v>
      </c>
      <c r="F27" s="11"/>
      <c r="G27" s="127"/>
      <c r="H27" s="128"/>
      <c r="I27" s="4"/>
      <c r="J27" s="29"/>
      <c r="K27" s="4"/>
      <c r="L27" s="4"/>
      <c r="M27" s="4"/>
      <c r="N27" s="4"/>
      <c r="O27" s="34"/>
    </row>
    <row r="28" spans="2:15" ht="18.95" customHeight="1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27"/>
      <c r="H28" s="128"/>
      <c r="I28" s="4"/>
      <c r="J28" s="29"/>
      <c r="K28" s="4"/>
      <c r="L28" s="4"/>
      <c r="M28" s="4"/>
      <c r="N28" s="4"/>
      <c r="O28" s="34"/>
    </row>
    <row r="29" spans="2:15" ht="18.95" customHeight="1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27"/>
      <c r="H29" s="128"/>
      <c r="I29" s="4"/>
      <c r="J29" s="29"/>
      <c r="K29" s="4"/>
      <c r="L29" s="4"/>
      <c r="M29" s="4"/>
      <c r="N29" s="4"/>
      <c r="O29" s="34"/>
    </row>
    <row r="30" spans="2:15" ht="18.95" customHeight="1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27"/>
      <c r="H30" s="128"/>
      <c r="I30" s="4"/>
      <c r="J30" s="29"/>
      <c r="K30" s="4"/>
      <c r="L30" s="4"/>
      <c r="M30" s="4"/>
      <c r="N30" s="4"/>
      <c r="O30" s="34"/>
    </row>
    <row r="31" spans="2:15" ht="18.95" customHeight="1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27"/>
      <c r="H31" s="128"/>
      <c r="I31" s="4"/>
      <c r="J31" s="29"/>
      <c r="K31" s="4"/>
      <c r="L31" s="4"/>
      <c r="M31" s="4"/>
      <c r="N31" s="4"/>
      <c r="O31" s="34"/>
    </row>
    <row r="32" spans="2:15" ht="18.95" customHeight="1" thickBot="1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29"/>
      <c r="H32" s="130"/>
      <c r="I32" s="4"/>
      <c r="J32" s="29"/>
      <c r="K32" s="4"/>
      <c r="L32" s="4"/>
      <c r="M32" s="4"/>
      <c r="N32" s="4"/>
      <c r="O32" s="34"/>
    </row>
    <row r="33" spans="2:15" ht="18.95" customHeight="1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8.95" customHeight="1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8.95" customHeight="1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8.95" customHeight="1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8.95" customHeight="1">
      <c r="B37" s="37"/>
      <c r="C37" s="34"/>
      <c r="D37" s="34"/>
      <c r="E37" s="34"/>
      <c r="F37" s="34"/>
      <c r="G37" s="34"/>
      <c r="H37" s="34" t="s">
        <v>38</v>
      </c>
      <c r="I37" s="34"/>
      <c r="J37" s="34"/>
      <c r="K37" s="34"/>
      <c r="L37" s="34"/>
      <c r="M37" s="34"/>
      <c r="N37" s="4"/>
      <c r="O37" s="34"/>
    </row>
    <row r="38" spans="2:15" ht="18.95" customHeight="1">
      <c r="B38" s="37"/>
      <c r="N38" s="4"/>
    </row>
    <row r="39" spans="2:15" ht="18.95" customHeight="1">
      <c r="B39" s="37"/>
      <c r="N39" s="4"/>
    </row>
    <row r="40" spans="2:15" ht="18.95" customHeight="1">
      <c r="B40" s="37"/>
      <c r="N40" s="4"/>
    </row>
    <row r="41" spans="2:15" ht="18.95" customHeight="1">
      <c r="B41" s="37"/>
      <c r="N41" s="4"/>
    </row>
    <row r="42" spans="2:15" ht="18.95" customHeight="1">
      <c r="B42" s="37"/>
      <c r="N42" s="4"/>
    </row>
    <row r="43" spans="2:15" ht="18.95" customHeight="1">
      <c r="B43" s="37"/>
      <c r="N43" s="4"/>
    </row>
  </sheetData>
  <sheetProtection selectLockedCells="1"/>
  <mergeCells count="29">
    <mergeCell ref="G28:H28"/>
    <mergeCell ref="G29:H29"/>
    <mergeCell ref="G30:H30"/>
    <mergeCell ref="G31:H31"/>
    <mergeCell ref="G32:H32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</mergeCells>
  <conditionalFormatting sqref="N9:N32">
    <cfRule type="cellIs" dxfId="23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6517726-da55-4c10-a4ff-ad3bb36fea5a">
      <Terms xmlns="http://schemas.microsoft.com/office/infopath/2007/PartnerControls"/>
    </lcf76f155ced4ddcb4097134ff3c332f>
    <TaxCatchAll xmlns="a8f2a68b-9aa6-4349-b103-4b9a0c10ff88" xsi:nil="true"/>
    <Link xmlns="f6517726-da55-4c10-a4ff-ad3bb36fea5a">
      <Url xsi:nil="true"/>
      <Description xsi:nil="true"/>
    </Link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68D00A64C340044AA1CA7AD5C3A6292" ma:contentTypeVersion="20" ma:contentTypeDescription="Crear nuevo documento." ma:contentTypeScope="" ma:versionID="a005414767d321ceb5ca614881bd0bf1">
  <xsd:schema xmlns:xsd="http://www.w3.org/2001/XMLSchema" xmlns:xs="http://www.w3.org/2001/XMLSchema" xmlns:p="http://schemas.microsoft.com/office/2006/metadata/properties" xmlns:ns2="a8f2a68b-9aa6-4349-b103-4b9a0c10ff88" xmlns:ns3="f6517726-da55-4c10-a4ff-ad3bb36fea5a" targetNamespace="http://schemas.microsoft.com/office/2006/metadata/properties" ma:root="true" ma:fieldsID="322dfcbe22b1bf9c385994bcb2c22e4c" ns2:_="" ns3:_="">
    <xsd:import namespace="a8f2a68b-9aa6-4349-b103-4b9a0c10ff88"/>
    <xsd:import namespace="f6517726-da55-4c10-a4ff-ad3bb36fea5a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ink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f2a68b-9aa6-4349-b103-4b9a0c10ff8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4065b6c2-4304-4475-9645-c8ba0e365099}" ma:internalName="TaxCatchAll" ma:showField="CatchAllData" ma:web="a8f2a68b-9aa6-4349-b103-4b9a0c10ff8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517726-da55-4c10-a4ff-ad3bb36fea5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ink" ma:index="21" nillable="true" ma:displayName="Link" ma:format="Hyperlink" ma:internalName="L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lcf76f155ced4ddcb4097134ff3c332f" ma:index="23" nillable="true" ma:taxonomy="true" ma:internalName="lcf76f155ced4ddcb4097134ff3c332f" ma:taxonomyFieldName="MediaServiceImageTags" ma:displayName="Etiquetas de imagen" ma:readOnly="false" ma:fieldId="{5cf76f15-5ced-4ddc-b409-7134ff3c332f}" ma:taxonomyMulti="true" ma:sspId="04059dad-b601-48a5-9c2b-e21d71df0de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FAB74F7-71F9-4AAB-A172-B4FEC1A17AED}"/>
</file>

<file path=customXml/itemProps2.xml><?xml version="1.0" encoding="utf-8"?>
<ds:datastoreItem xmlns:ds="http://schemas.openxmlformats.org/officeDocument/2006/customXml" ds:itemID="{797D26AB-57E4-4F38-AEB3-315E86302C7B}"/>
</file>

<file path=customXml/itemProps3.xml><?xml version="1.0" encoding="utf-8"?>
<ds:datastoreItem xmlns:ds="http://schemas.openxmlformats.org/officeDocument/2006/customXml" ds:itemID="{D4EFB586-4DD5-4E08-A320-60EE90C6C0D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Administrador</dc:creator>
  <cp:keywords/>
  <dc:description/>
  <cp:lastModifiedBy>Riveros Altamirano Jose (Contratista-VP)</cp:lastModifiedBy>
  <cp:revision/>
  <dcterms:created xsi:type="dcterms:W3CDTF">2015-05-02T03:26:21Z</dcterms:created>
  <dcterms:modified xsi:type="dcterms:W3CDTF">2025-06-23T21:55:19Z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0x010100768D00A64C340044AA1CA7AD5C3A6292</vt:lpwstr>
  </property>
  <property fmtid="{D5CDD505-2E9C-101B-9397-08002B2CF9AE}" pid="3" name="MediaServiceImageTags">
    <vt:lpwstr/>
  </property>
</Properties>
</file>